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Medicaid Innovation Accelerator Project/"/>
    </mc:Choice>
  </mc:AlternateContent>
  <xr:revisionPtr revIDLastSave="0" documentId="8_{2FE781AB-5C6B-4F5C-A534-358CC05BBE87}" xr6:coauthVersionLast="45" xr6:coauthVersionMax="45" xr10:uidLastSave="{00000000-0000-0000-0000-000000000000}"/>
  <bookViews>
    <workbookView xWindow="0" yWindow="0" windowWidth="19200" windowHeight="10200" tabRatio="619" activeTab="3" xr2:uid="{00000000-000D-0000-FFFF-FFFF00000000}"/>
  </bookViews>
  <sheets>
    <sheet name="Overview" sheetId="5" r:id="rId1"/>
    <sheet name="Descriptions" sheetId="3" r:id="rId2"/>
    <sheet name="Data" sheetId="2" r:id="rId3"/>
    <sheet name="Collection" sheetId="4" r:id="rId4"/>
  </sheets>
  <externalReferences>
    <externalReference r:id="rId5"/>
  </externalReferences>
  <definedNames>
    <definedName name="_xlnm._FilterDatabase" localSheetId="3" hidden="1">Collection!$A$1:$AB$246</definedName>
    <definedName name="NQFEndorsementstatus">Data!$A$2:$A$3</definedName>
    <definedName name="Program">'[1]Data Validation'!$B$1:$E$1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93" i="4" l="1"/>
  <c r="W81" i="4" l="1"/>
  <c r="X81" i="4"/>
  <c r="Y81" i="4"/>
  <c r="Z81" i="4"/>
  <c r="W80" i="4"/>
  <c r="X80" i="4"/>
  <c r="Y80" i="4"/>
  <c r="Z80" i="4"/>
  <c r="W110" i="4"/>
  <c r="X110" i="4"/>
  <c r="Y110" i="4"/>
  <c r="Z110" i="4"/>
  <c r="AA110" i="4" l="1"/>
  <c r="AA81" i="4"/>
  <c r="AA80" i="4"/>
  <c r="W12" i="4"/>
  <c r="X12" i="4"/>
  <c r="Y12" i="4"/>
  <c r="Z12" i="4"/>
  <c r="W88" i="4"/>
  <c r="X88" i="4"/>
  <c r="Y88" i="4"/>
  <c r="Z88" i="4"/>
  <c r="W75" i="4"/>
  <c r="X75" i="4"/>
  <c r="Y75" i="4"/>
  <c r="Z75" i="4"/>
  <c r="W67" i="4"/>
  <c r="X67" i="4"/>
  <c r="Y67" i="4"/>
  <c r="Z67" i="4"/>
  <c r="W111" i="4"/>
  <c r="X111" i="4"/>
  <c r="Y111" i="4"/>
  <c r="Z111" i="4"/>
  <c r="W82" i="4"/>
  <c r="X82" i="4"/>
  <c r="Y82" i="4"/>
  <c r="Z82" i="4"/>
  <c r="AA111" i="4" l="1"/>
  <c r="AA75" i="4"/>
  <c r="AA82" i="4"/>
  <c r="AA12" i="4"/>
  <c r="AA88" i="4"/>
  <c r="AA67" i="4"/>
  <c r="Z3" i="4"/>
  <c r="Z4" i="4"/>
  <c r="Z5" i="4"/>
  <c r="Z8" i="4"/>
  <c r="Z6" i="4"/>
  <c r="Z7" i="4"/>
  <c r="Z29" i="4"/>
  <c r="Z30" i="4"/>
  <c r="Z21" i="4"/>
  <c r="Z22" i="4"/>
  <c r="Z31" i="4"/>
  <c r="Z32" i="4"/>
  <c r="Z33" i="4"/>
  <c r="Z34" i="4"/>
  <c r="Z23" i="4"/>
  <c r="Z24" i="4"/>
  <c r="Z15" i="4"/>
  <c r="Z25" i="4"/>
  <c r="Z16" i="4"/>
  <c r="Z14" i="4"/>
  <c r="Z11" i="4"/>
  <c r="Z18" i="4"/>
  <c r="Z35" i="4"/>
  <c r="Z19" i="4"/>
  <c r="Z20" i="4"/>
  <c r="Z26" i="4"/>
  <c r="Z27" i="4"/>
  <c r="Z28" i="4"/>
  <c r="Z47" i="4"/>
  <c r="Z79" i="4"/>
  <c r="Z50" i="4"/>
  <c r="Z51" i="4"/>
  <c r="Z42" i="4"/>
  <c r="Z89" i="4"/>
  <c r="Z94" i="4"/>
  <c r="Z95" i="4"/>
  <c r="Z96" i="4"/>
  <c r="Z54" i="4"/>
  <c r="Z55" i="4"/>
  <c r="Z77" i="4"/>
  <c r="Z97" i="4"/>
  <c r="Z56" i="4"/>
  <c r="Z43" i="4"/>
  <c r="Z48" i="4"/>
  <c r="Z49" i="4"/>
  <c r="Z44" i="4"/>
  <c r="Z90" i="4"/>
  <c r="Z98" i="4"/>
  <c r="Z91" i="4"/>
  <c r="Z92" i="4"/>
  <c r="Z78" i="4"/>
  <c r="Z38" i="4"/>
  <c r="Z73" i="4"/>
  <c r="Z58" i="4"/>
  <c r="Z59" i="4"/>
  <c r="Z60" i="4"/>
  <c r="Z74" i="4"/>
  <c r="Z61" i="4"/>
  <c r="Z68" i="4"/>
  <c r="Z69" i="4"/>
  <c r="Z66" i="4"/>
  <c r="Z45" i="4"/>
  <c r="Z83" i="4"/>
  <c r="Z62" i="4"/>
  <c r="Z85" i="4"/>
  <c r="Z46" i="4"/>
  <c r="Z86" i="4"/>
  <c r="Z87" i="4"/>
  <c r="Z63" i="4"/>
  <c r="Z64" i="4"/>
  <c r="Z65" i="4"/>
  <c r="Z76" i="4"/>
  <c r="Z84" i="4"/>
  <c r="Z41" i="4"/>
  <c r="Z39" i="4"/>
  <c r="Z40" i="4"/>
  <c r="Z108" i="4"/>
  <c r="Z109" i="4"/>
  <c r="Z113" i="4"/>
  <c r="Z70" i="4"/>
  <c r="Z52" i="4"/>
  <c r="Z71" i="4"/>
  <c r="Z53" i="4"/>
  <c r="Z72" i="4"/>
  <c r="Z107" i="4"/>
  <c r="Z13" i="4"/>
  <c r="Z17" i="4"/>
  <c r="Z99" i="4"/>
  <c r="Y3" i="4"/>
  <c r="Y4" i="4"/>
  <c r="Y5" i="4"/>
  <c r="Y8" i="4"/>
  <c r="Y6" i="4"/>
  <c r="Y7" i="4"/>
  <c r="Y29" i="4"/>
  <c r="Y30" i="4"/>
  <c r="Y21" i="4"/>
  <c r="Y22" i="4"/>
  <c r="Y31" i="4"/>
  <c r="Y32" i="4"/>
  <c r="Y33" i="4"/>
  <c r="Y34" i="4"/>
  <c r="Y23" i="4"/>
  <c r="Y24" i="4"/>
  <c r="Y15" i="4"/>
  <c r="Y25" i="4"/>
  <c r="Y16" i="4"/>
  <c r="Y14" i="4"/>
  <c r="Y11" i="4"/>
  <c r="Y18" i="4"/>
  <c r="Y35" i="4"/>
  <c r="Y19" i="4"/>
  <c r="Y20" i="4"/>
  <c r="Y26" i="4"/>
  <c r="Y27" i="4"/>
  <c r="Y28" i="4"/>
  <c r="Y47" i="4"/>
  <c r="Y79" i="4"/>
  <c r="Y50" i="4"/>
  <c r="Y51" i="4"/>
  <c r="Y42" i="4"/>
  <c r="Y89" i="4"/>
  <c r="Y94" i="4"/>
  <c r="Y95" i="4"/>
  <c r="Y96" i="4"/>
  <c r="Y54" i="4"/>
  <c r="Y55" i="4"/>
  <c r="Y77" i="4"/>
  <c r="Y97" i="4"/>
  <c r="Y56" i="4"/>
  <c r="Y43" i="4"/>
  <c r="Y48" i="4"/>
  <c r="Y49" i="4"/>
  <c r="Y44" i="4"/>
  <c r="Y90" i="4"/>
  <c r="Y98" i="4"/>
  <c r="Y91" i="4"/>
  <c r="Y92" i="4"/>
  <c r="Y78" i="4"/>
  <c r="Y38" i="4"/>
  <c r="Y73" i="4"/>
  <c r="Y58" i="4"/>
  <c r="Y59" i="4"/>
  <c r="Y60" i="4"/>
  <c r="Y74" i="4"/>
  <c r="Y61" i="4"/>
  <c r="Y68" i="4"/>
  <c r="Y69" i="4"/>
  <c r="Y66" i="4"/>
  <c r="Y45" i="4"/>
  <c r="Y83" i="4"/>
  <c r="Y62" i="4"/>
  <c r="Y85" i="4"/>
  <c r="Y46" i="4"/>
  <c r="Y86" i="4"/>
  <c r="Y87" i="4"/>
  <c r="Y63" i="4"/>
  <c r="Y64" i="4"/>
  <c r="Y65" i="4"/>
  <c r="Y76" i="4"/>
  <c r="Y84" i="4"/>
  <c r="Y41" i="4"/>
  <c r="Y39" i="4"/>
  <c r="Y40" i="4"/>
  <c r="Y108" i="4"/>
  <c r="Y109" i="4"/>
  <c r="Y113" i="4"/>
  <c r="Y70" i="4"/>
  <c r="Y52" i="4"/>
  <c r="Y71" i="4"/>
  <c r="Y53" i="4"/>
  <c r="Y72" i="4"/>
  <c r="Y107" i="4"/>
  <c r="Y13" i="4"/>
  <c r="Y17" i="4"/>
  <c r="Y99" i="4"/>
  <c r="X3" i="4"/>
  <c r="X4" i="4"/>
  <c r="X5" i="4"/>
  <c r="X8" i="4"/>
  <c r="X6" i="4"/>
  <c r="X7" i="4"/>
  <c r="X29" i="4"/>
  <c r="X30" i="4"/>
  <c r="X21" i="4"/>
  <c r="X22" i="4"/>
  <c r="X31" i="4"/>
  <c r="X32" i="4"/>
  <c r="X33" i="4"/>
  <c r="X34" i="4"/>
  <c r="X23" i="4"/>
  <c r="X24" i="4"/>
  <c r="X15" i="4"/>
  <c r="X25" i="4"/>
  <c r="X16" i="4"/>
  <c r="X14" i="4"/>
  <c r="X11" i="4"/>
  <c r="X18" i="4"/>
  <c r="X35" i="4"/>
  <c r="X19" i="4"/>
  <c r="X20" i="4"/>
  <c r="X26" i="4"/>
  <c r="X27" i="4"/>
  <c r="X28" i="4"/>
  <c r="X47" i="4"/>
  <c r="X79" i="4"/>
  <c r="X50" i="4"/>
  <c r="X51" i="4"/>
  <c r="X42" i="4"/>
  <c r="X89" i="4"/>
  <c r="X94" i="4"/>
  <c r="X95" i="4"/>
  <c r="X96" i="4"/>
  <c r="X54" i="4"/>
  <c r="X55" i="4"/>
  <c r="X77" i="4"/>
  <c r="X97" i="4"/>
  <c r="X56" i="4"/>
  <c r="X43" i="4"/>
  <c r="X48" i="4"/>
  <c r="X49" i="4"/>
  <c r="X44" i="4"/>
  <c r="X90" i="4"/>
  <c r="X98" i="4"/>
  <c r="X91" i="4"/>
  <c r="X92" i="4"/>
  <c r="X78" i="4"/>
  <c r="X38" i="4"/>
  <c r="X73" i="4"/>
  <c r="X58" i="4"/>
  <c r="X59" i="4"/>
  <c r="X60" i="4"/>
  <c r="X74" i="4"/>
  <c r="X61" i="4"/>
  <c r="X68" i="4"/>
  <c r="X69" i="4"/>
  <c r="X66" i="4"/>
  <c r="X45" i="4"/>
  <c r="X83" i="4"/>
  <c r="X62" i="4"/>
  <c r="X85" i="4"/>
  <c r="X46" i="4"/>
  <c r="X86" i="4"/>
  <c r="X87" i="4"/>
  <c r="X63" i="4"/>
  <c r="X64" i="4"/>
  <c r="X65" i="4"/>
  <c r="X76" i="4"/>
  <c r="X84" i="4"/>
  <c r="X41" i="4"/>
  <c r="X39" i="4"/>
  <c r="X40" i="4"/>
  <c r="X108" i="4"/>
  <c r="X109" i="4"/>
  <c r="X113" i="4"/>
  <c r="X70" i="4"/>
  <c r="X52" i="4"/>
  <c r="X71" i="4"/>
  <c r="X53" i="4"/>
  <c r="X72" i="4"/>
  <c r="X107" i="4"/>
  <c r="X13" i="4"/>
  <c r="X17" i="4"/>
  <c r="X99" i="4"/>
  <c r="W22" i="4"/>
  <c r="W31" i="4"/>
  <c r="W32" i="4"/>
  <c r="W33" i="4"/>
  <c r="W34" i="4"/>
  <c r="W23" i="4"/>
  <c r="W24" i="4"/>
  <c r="W15" i="4"/>
  <c r="W25" i="4"/>
  <c r="W16" i="4"/>
  <c r="W14" i="4"/>
  <c r="W11" i="4"/>
  <c r="W18" i="4"/>
  <c r="W35" i="4"/>
  <c r="W19" i="4"/>
  <c r="W20" i="4"/>
  <c r="W26" i="4"/>
  <c r="W27" i="4"/>
  <c r="W28" i="4"/>
  <c r="W47" i="4"/>
  <c r="W79" i="4"/>
  <c r="W50" i="4"/>
  <c r="W51" i="4"/>
  <c r="W42" i="4"/>
  <c r="W89" i="4"/>
  <c r="W94" i="4"/>
  <c r="W95" i="4"/>
  <c r="W96" i="4"/>
  <c r="W54" i="4"/>
  <c r="W55" i="4"/>
  <c r="W77" i="4"/>
  <c r="W97" i="4"/>
  <c r="W56" i="4"/>
  <c r="W43" i="4"/>
  <c r="W48" i="4"/>
  <c r="W49" i="4"/>
  <c r="W44" i="4"/>
  <c r="W90" i="4"/>
  <c r="W98" i="4"/>
  <c r="W91" i="4"/>
  <c r="W92" i="4"/>
  <c r="W78" i="4"/>
  <c r="W38" i="4"/>
  <c r="W73" i="4"/>
  <c r="W58" i="4"/>
  <c r="W59" i="4"/>
  <c r="W60" i="4"/>
  <c r="W74" i="4"/>
  <c r="W61" i="4"/>
  <c r="W68" i="4"/>
  <c r="W69" i="4"/>
  <c r="W66" i="4"/>
  <c r="W45" i="4"/>
  <c r="W83" i="4"/>
  <c r="W62" i="4"/>
  <c r="W85" i="4"/>
  <c r="W46" i="4"/>
  <c r="W86" i="4"/>
  <c r="W87" i="4"/>
  <c r="W63" i="4"/>
  <c r="W64" i="4"/>
  <c r="W65" i="4"/>
  <c r="W76" i="4"/>
  <c r="W84" i="4"/>
  <c r="W41" i="4"/>
  <c r="W39" i="4"/>
  <c r="W40" i="4"/>
  <c r="W108" i="4"/>
  <c r="W109" i="4"/>
  <c r="W113" i="4"/>
  <c r="W70" i="4"/>
  <c r="W52" i="4"/>
  <c r="W71" i="4"/>
  <c r="W53" i="4"/>
  <c r="W72" i="4"/>
  <c r="W107" i="4"/>
  <c r="W13" i="4"/>
  <c r="W17" i="4"/>
  <c r="W99" i="4"/>
  <c r="W3" i="4"/>
  <c r="W4" i="4"/>
  <c r="W5" i="4"/>
  <c r="W8" i="4"/>
  <c r="W6" i="4"/>
  <c r="W7" i="4"/>
  <c r="W29" i="4"/>
  <c r="W30" i="4"/>
  <c r="W21" i="4"/>
  <c r="Z2" i="4"/>
  <c r="Y2" i="4"/>
  <c r="X2" i="4"/>
  <c r="W2" i="4"/>
  <c r="AA6" i="4" l="1"/>
  <c r="AA108" i="4"/>
  <c r="AA46" i="4"/>
  <c r="AA98" i="4"/>
  <c r="AA21" i="4"/>
  <c r="AA112" i="4"/>
  <c r="AA104" i="4"/>
  <c r="AA101" i="4"/>
  <c r="AA99" i="4"/>
  <c r="AA84" i="4"/>
  <c r="AA45" i="4"/>
  <c r="AA3" i="4"/>
  <c r="AA64" i="4"/>
  <c r="AA56" i="4"/>
  <c r="AA54" i="4"/>
  <c r="AA51" i="4"/>
  <c r="AA47" i="4"/>
  <c r="AA20" i="4"/>
  <c r="AA25" i="4"/>
  <c r="AA23" i="4"/>
  <c r="AA31" i="4"/>
  <c r="AA74" i="4"/>
  <c r="AA78" i="4"/>
  <c r="AA113" i="4"/>
  <c r="AA53" i="4"/>
  <c r="AA17" i="4"/>
  <c r="AA72" i="4"/>
  <c r="AA70" i="4"/>
  <c r="AA109" i="4"/>
  <c r="AA41" i="4"/>
  <c r="AA65" i="4"/>
  <c r="AA86" i="4"/>
  <c r="AA83" i="4"/>
  <c r="AA61" i="4"/>
  <c r="AA58" i="4"/>
  <c r="AA38" i="4"/>
  <c r="AA91" i="4"/>
  <c r="AA43" i="4"/>
  <c r="AA55" i="4"/>
  <c r="AA95" i="4"/>
  <c r="AA42" i="4"/>
  <c r="AA79" i="4"/>
  <c r="AA26" i="4"/>
  <c r="AA18" i="4"/>
  <c r="AA16" i="4"/>
  <c r="AA24" i="4"/>
  <c r="AA32" i="4"/>
  <c r="AA30" i="4"/>
  <c r="AA8" i="4"/>
  <c r="AA2" i="4"/>
  <c r="AA71" i="4"/>
  <c r="AA76" i="4"/>
  <c r="AA66" i="4"/>
  <c r="AA90" i="4"/>
  <c r="AA97" i="4"/>
  <c r="AA50" i="4"/>
  <c r="AA11" i="4"/>
  <c r="AA34" i="4"/>
  <c r="AA40" i="4"/>
  <c r="AA85" i="4"/>
  <c r="AA60" i="4"/>
  <c r="AA49" i="4"/>
  <c r="AA94" i="4"/>
  <c r="AA19" i="4"/>
  <c r="AA5" i="4"/>
  <c r="AA115" i="4"/>
  <c r="AA114" i="4"/>
  <c r="AA107" i="4"/>
  <c r="AA39" i="4"/>
  <c r="AA87" i="4"/>
  <c r="AA69" i="4"/>
  <c r="AA59" i="4"/>
  <c r="AA73" i="4"/>
  <c r="AA92" i="4"/>
  <c r="AA44" i="4"/>
  <c r="AA48" i="4"/>
  <c r="AA77" i="4"/>
  <c r="AA89" i="4"/>
  <c r="AA27" i="4"/>
  <c r="AA35" i="4"/>
  <c r="AA14" i="4"/>
  <c r="AA15" i="4"/>
  <c r="AA33" i="4"/>
  <c r="AA106" i="4"/>
  <c r="AA9" i="4"/>
  <c r="AA103" i="4"/>
  <c r="AA36" i="4"/>
  <c r="AA13" i="4"/>
  <c r="AA63" i="4"/>
  <c r="AA68" i="4"/>
  <c r="AA96" i="4"/>
  <c r="AA28" i="4"/>
  <c r="AA22" i="4"/>
  <c r="AA29" i="4"/>
  <c r="AA37" i="4"/>
  <c r="AA100" i="4"/>
  <c r="AA52" i="4"/>
  <c r="AA62" i="4"/>
  <c r="AA7" i="4"/>
  <c r="AA4" i="4"/>
  <c r="AA10" i="4"/>
  <c r="AA105" i="4"/>
  <c r="AA102" i="4"/>
  <c r="AA93" i="4"/>
</calcChain>
</file>

<file path=xl/sharedStrings.xml><?xml version="1.0" encoding="utf-8"?>
<sst xmlns="http://schemas.openxmlformats.org/spreadsheetml/2006/main" count="2359" uniqueCount="803">
  <si>
    <t>Title</t>
  </si>
  <si>
    <t>Description</t>
  </si>
  <si>
    <t>Numerator</t>
  </si>
  <si>
    <t>Denominator</t>
  </si>
  <si>
    <t>Measure type</t>
  </si>
  <si>
    <t xml:space="preserve">Data source </t>
  </si>
  <si>
    <t>Level of Analysis</t>
  </si>
  <si>
    <t>Care Setting</t>
  </si>
  <si>
    <t>Feasibility</t>
  </si>
  <si>
    <t>Usability</t>
  </si>
  <si>
    <t>Structure</t>
  </si>
  <si>
    <t>Process</t>
  </si>
  <si>
    <t>Outcome</t>
  </si>
  <si>
    <t>Intermediate Outcome</t>
  </si>
  <si>
    <t>Patient Reported Outcome</t>
  </si>
  <si>
    <t>Resource Use</t>
  </si>
  <si>
    <t>Data Source</t>
  </si>
  <si>
    <t>Stage</t>
  </si>
  <si>
    <t>Measure Concept</t>
  </si>
  <si>
    <t>Measure</t>
  </si>
  <si>
    <t>Laboratory</t>
  </si>
  <si>
    <t>Paper Records</t>
  </si>
  <si>
    <t>Pharmacy</t>
  </si>
  <si>
    <t>Registry</t>
  </si>
  <si>
    <t>Other</t>
  </si>
  <si>
    <t>Alcohol and other Drug Use Disorder Treatment Provided or Offered at Discharge</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</si>
  <si>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</si>
  <si>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The number of hospitalized inpatients 18 years of age and older identified with an alcohol or drug use disorder</t>
  </si>
  <si>
    <t>SUB-3: The number of patients who received or refused at discharge a prescription for medication for treatment of alcohol or drug use disorder OR received or refused a referral for addictions treatment.
SUB-3a: The number of patients who received a prescription at discharge for medication for treatment of alcohol or drug use disorder OR a referral for addictions treatment.</t>
  </si>
  <si>
    <t>Facility, Other</t>
  </si>
  <si>
    <t>N/A</t>
  </si>
  <si>
    <t>Initiation and Engagement of Alcohol and Other Drug Dependence Treatment (IET)</t>
  </si>
  <si>
    <t>Access</t>
  </si>
  <si>
    <t>EHR Hybrid</t>
  </si>
  <si>
    <t>EHR (Only)</t>
  </si>
  <si>
    <t xml:space="preserve">Emergency Department </t>
  </si>
  <si>
    <t>Clinician: Individual</t>
  </si>
  <si>
    <t>Clinician: Group/Practice</t>
  </si>
  <si>
    <t>No Applicable Care Setting</t>
  </si>
  <si>
    <t>Facility</t>
  </si>
  <si>
    <t>Health Plan</t>
  </si>
  <si>
    <t>Nursing Home/SNF</t>
  </si>
  <si>
    <t>Integrated Delivery System</t>
  </si>
  <si>
    <t xml:space="preserve">Inpatient Rehabilitation Center </t>
  </si>
  <si>
    <t>Behavioral Health: Inpatient</t>
  </si>
  <si>
    <t>Behavioral Health: Outpatient</t>
  </si>
  <si>
    <t>Long Term Acute Care</t>
  </si>
  <si>
    <t>Outpatient Rehabilitation</t>
  </si>
  <si>
    <t>Home Health</t>
  </si>
  <si>
    <t>Hospice</t>
  </si>
  <si>
    <t>Efficiency</t>
  </si>
  <si>
    <t>This measure will assess initiation of pharmacotherapy within 30 days of the index visit (new episodes of alcohol dependence or opiod dependence,measured separately.)</t>
  </si>
  <si>
    <t>ASAM #1</t>
  </si>
  <si>
    <t>Percent of patients presecribed a medication for alcohol use disorder</t>
  </si>
  <si>
    <t xml:space="preserve">This measure will assess the extent to which clinicials prescribe medications to treat AUD to their patients. </t>
  </si>
  <si>
    <t>Initiation of pharmacotherapy (alcohol and opiod dependence)</t>
  </si>
  <si>
    <t>Measure is NQF Endorsed</t>
  </si>
  <si>
    <t>NQF Endorsed?</t>
  </si>
  <si>
    <t>No</t>
  </si>
  <si>
    <t>Evidence</t>
  </si>
  <si>
    <t>Yes</t>
  </si>
  <si>
    <t>Unsure</t>
  </si>
  <si>
    <t>Yes/No</t>
  </si>
  <si>
    <t xml:space="preserve">Low- PRO-PM </t>
  </si>
  <si>
    <t>Maybe/Unsure-operationalizable/implementable</t>
  </si>
  <si>
    <t>Scientific Acceptibility</t>
  </si>
  <si>
    <t>Medium- Any evidence of R/V testing OR testing in Medicaid project is underway</t>
  </si>
  <si>
    <t>Low- No evidence of testing</t>
  </si>
  <si>
    <t>High-Use in federal program for accountability/PI</t>
  </si>
  <si>
    <t>Low- No indication of use in field or any programs</t>
  </si>
  <si>
    <t>Feasibility/Data Source</t>
  </si>
  <si>
    <t>Field</t>
  </si>
  <si>
    <t>Field Definition</t>
  </si>
  <si>
    <t>Assessment</t>
  </si>
  <si>
    <t>What to look for</t>
  </si>
  <si>
    <t>Ratings Values</t>
  </si>
  <si>
    <t>Data or information resulting from studies and analyses of the data elements and/or scores for a measure as specified, unpublished or published.</t>
  </si>
  <si>
    <t>Consistent with body of evidence
-For outcome measures
-For process and structural measures:</t>
  </si>
  <si>
    <t xml:space="preserve"> A rationale should be articulated for how the outcome is influenced by healthcare processes or structures. 
The process or structure measure has a strong scientific evidence base to demonstrate that when implemented can lead to the desired outcome(s) and/or the measure is aligned with current practice guidelines.  </t>
  </si>
  <si>
    <r>
      <rPr>
        <b/>
        <sz val="11"/>
        <color theme="1"/>
        <rFont val="Calibri"/>
        <family val="2"/>
        <scheme val="minor"/>
      </rPr>
      <t xml:space="preserve">Yes/No/Unsure
Yes - </t>
    </r>
    <r>
      <rPr>
        <sz val="11"/>
        <color theme="1"/>
        <rFont val="Calibri"/>
        <family val="2"/>
        <scheme val="minor"/>
      </rPr>
      <t>The measure is currently NQF-endorsed without exception to the evidence sub-criterion</t>
    </r>
  </si>
  <si>
    <t>Feasibility and Data Source</t>
  </si>
  <si>
    <t xml:space="preserve">The measure can be feasibly constructed for Medicaid beneficiaries using available data sources. 
Clinical data elements are generated and used during care delivery. 
Data elements available in EHR Feasibility to collect data in the </t>
  </si>
  <si>
    <r>
      <rPr>
        <sz val="11"/>
        <color theme="1"/>
        <rFont val="Calibri"/>
        <family val="2"/>
        <scheme val="minor"/>
      </rPr>
      <t xml:space="preserve">Measure is constructed from the following data sources
1. Administrative and Claims/registry data (pharmacy, laboratory)
2. Paper record/medical record review (pharmacy, laboratory)
3. Electronic Health records (EHR) 
4. PRO-PM (Patient Reported Outcome –Performance Measure)
The ratings reflect the degree to which the measure fits each criterion (High, Medicaid, Low).  Unsure indicates that there was insufficient information to categorize the measure. </t>
    </r>
    <r>
      <rPr>
        <b/>
        <sz val="11"/>
        <color theme="1"/>
        <rFont val="Calibri"/>
        <family val="2"/>
        <scheme val="minor"/>
      </rPr>
      <t xml:space="preserve">
</t>
    </r>
  </si>
  <si>
    <t>Scientific Acceptability</t>
  </si>
  <si>
    <t xml:space="preserve">Measure is reliable and valid </t>
  </si>
  <si>
    <t xml:space="preserve"> The measure is NQF-endorsed 
Formerly NQF endorsed
Evidence of R/V testing with good results in Medicaid population 
Any evidence of R/V testing with good results 
Testing in Medicaid population in process
 No evidence of R/V testing Measure testing has demonstrated reliability and validity for the level of analysis, program, and/or setting(s) for which it is being considered.</t>
  </si>
  <si>
    <t>This criterion checks that users of a measure—employers, patients, providers, hospitals, and health plans—will be able to understand the measure’s results and find them useful for quality improvement and decision-making. It asks if the measure is strong enough to be used for various types of measurement programs, including public reporting, whether it leads to actual improvement for patients, and whether the benefits of the measure outweigh any potential harms.</t>
  </si>
  <si>
    <t xml:space="preserve">If a measure is in current use, no unreasonable implementation issues have been identified.  </t>
  </si>
  <si>
    <t>Does measure provide useful information for quality monitoring and improvement without evidence of any negative unintended consequences (e.g., reduced lengths of stay, overuse or inappropriate use of care or treatment, limiting access to care).</t>
  </si>
  <si>
    <t>Used in Related Programs</t>
  </si>
  <si>
    <t>Is the measure used in another program such as Medicaid Adult Core set
The may help with alignment/harmonization and give the measure higher marks</t>
  </si>
  <si>
    <t xml:space="preserve">Yes/No/Unsure </t>
  </si>
  <si>
    <t xml:space="preserve">Importance to Measure </t>
  </si>
  <si>
    <t>This principle asks if there is evidence that measuring this topic will improve healthcare quality. The goal of this principle is to keep the focus on the most important areas for quality improvement.  There must also be scientific evidence to support the topic being measured and a significant opportunity to improve achievement.</t>
  </si>
  <si>
    <t>Yes/No/Unsure</t>
  </si>
  <si>
    <t>Clinical care</t>
  </si>
  <si>
    <t xml:space="preserve">Safety </t>
  </si>
  <si>
    <t>Care coordination</t>
  </si>
  <si>
    <t xml:space="preserve">Patient and caregiver experience </t>
  </si>
  <si>
    <t>Population health and prevention</t>
  </si>
  <si>
    <t>Hybrid</t>
  </si>
  <si>
    <t xml:space="preserve">Composite </t>
  </si>
  <si>
    <t>Claims</t>
  </si>
  <si>
    <t>Administrative</t>
  </si>
  <si>
    <t>PRO-PM</t>
  </si>
  <si>
    <t>Survey</t>
  </si>
  <si>
    <t>Population: Community, County, Region or State</t>
  </si>
  <si>
    <t>Clinician Office/ Clinic /Physician Practice</t>
  </si>
  <si>
    <t>Home</t>
  </si>
  <si>
    <t>Hospital</t>
  </si>
  <si>
    <t>High-Currently or formerly NQF endorsed OR evidence of R/V testing in the Medicaid population</t>
  </si>
  <si>
    <t>Medium- Use by state/local/health plan for accountability/PI. Intended use in federal or state medicaid recipients</t>
  </si>
  <si>
    <t>Program Level</t>
  </si>
  <si>
    <t>Federal</t>
  </si>
  <si>
    <t>State</t>
  </si>
  <si>
    <t>Health Plans</t>
  </si>
  <si>
    <t>Key Words</t>
  </si>
  <si>
    <t xml:space="preserve">Follow-up for service post-hospitalization or detox </t>
  </si>
  <si>
    <t>Medication Assisted Treatment</t>
  </si>
  <si>
    <t>Gap Domain</t>
  </si>
  <si>
    <t>CMS Domain</t>
  </si>
  <si>
    <t>Measure number/ identifier</t>
  </si>
  <si>
    <t>Key words</t>
  </si>
  <si>
    <t>Evidence Link/ Description</t>
  </si>
  <si>
    <t xml:space="preserve">Use in Related Programs </t>
  </si>
  <si>
    <t>Measure Steward/ Developer</t>
  </si>
  <si>
    <t>Notes</t>
  </si>
  <si>
    <t>Continuity of Care</t>
  </si>
  <si>
    <t>Patient and Family Reported Outcomes</t>
  </si>
  <si>
    <t>Access to SUD Treatment</t>
  </si>
  <si>
    <t>Outpatient services</t>
  </si>
  <si>
    <t>Measure Source</t>
  </si>
  <si>
    <t>Evidence and Gaps</t>
  </si>
  <si>
    <t>Early intervention  </t>
  </si>
  <si>
    <t xml:space="preserve">Screening and brief intervention </t>
  </si>
  <si>
    <t xml:space="preserve">Attainment of timely and appropriate healthcare </t>
  </si>
  <si>
    <t xml:space="preserve">Standardized assessment to identify level of substance use </t>
  </si>
  <si>
    <t xml:space="preserve">Maintenance, recovery, and maintaining treatment outcomes </t>
  </si>
  <si>
    <t xml:space="preserve">Continuity of care after detox </t>
  </si>
  <si>
    <t xml:space="preserve">Prevention activities for opioid prescribing practices </t>
  </si>
  <si>
    <t xml:space="preserve">Screening for: level of substance use, intoxication/withdrawal potential, conditions and complications, readiness to change, relapse and recovery </t>
  </si>
  <si>
    <t xml:space="preserve">Care coordination after detox </t>
  </si>
  <si>
    <t xml:space="preserve">Medication-Assisted Treatment </t>
  </si>
  <si>
    <t xml:space="preserve">Functioning and quality of life </t>
  </si>
  <si>
    <t xml:space="preserve">Access to SUD treatment </t>
  </si>
  <si>
    <t>Preventive Care and Screening: Unhealthy Alcohol Use</t>
  </si>
  <si>
    <t>NQF #2152</t>
  </si>
  <si>
    <t>Percentage of patients aged 18 years and older who were screened at least once within the last 24 months for unhealthy alcohol use using a systematic screening method AND who received brief counseling if identified as an unhealthy alcohol user</t>
  </si>
  <si>
    <t>Patients who were screened at least once within the last 24 months for unhealthy alcohol use using a systematic screening method AND who received brief counseling if identified as an unhealthy alcohol user</t>
  </si>
  <si>
    <t>All patients aged 18 years and older who were seen twice for any visits or who had at least one preventive care visit during the two-year measurement period</t>
  </si>
  <si>
    <t>Behavioral Health: Alcohol, Substance Use/Abuse</t>
  </si>
  <si>
    <t>AMA-convened Physician Consortium for Performance Improvement</t>
  </si>
  <si>
    <t>Additional level of analysis:  Clinician: group/practice</t>
  </si>
  <si>
    <t>NQF #2605</t>
  </si>
  <si>
    <t>None</t>
  </si>
  <si>
    <t>Patients who were treated and discharged from an emergency department with a primary diagnosis of mental health or alcohol or other drug dependence on or between January 1 and December 1 of the measurement year.</t>
  </si>
  <si>
    <t>1.) The percentage of emergency department visits for alcohol or other drug dependence for which the patient received follow-up within 7 days of discharge.
2.) The percentage of emergency department visits for alcohol or other drug dependence for which the patient received follow-up within 30 days of discharge</t>
  </si>
  <si>
    <t>Follow-up after Discharge from the Emergency Department for Mental Health or Alcohol or Other Drug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</si>
  <si>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t>
  </si>
  <si>
    <t>NCQA</t>
  </si>
  <si>
    <t>Additional level of analysis: Population: Regional and State
Additional Care setting: Clinicial Office/Clinic, Hospital</t>
  </si>
  <si>
    <t>NQF #0004</t>
  </si>
  <si>
    <t>The percentage of adolescent and adult patients with a new episode of alcohol or other drug (AOD) dependence who received the following. </t>
  </si>
  <si>
    <t>Patients age 13 years of age and older who were diagnosed with a new episode of alcohol or other drug dependency (AOD) during the first 10 and ½ months of the measurement year (e.g., January 1-November 15)</t>
  </si>
  <si>
    <t>1.) Initiation of AOD treatment through an inpatient admission, outpatient visit, intensive outpatient encounter or partial hospitalization within 14 days of the index episode start date
2.) Initiation of AOD treatment and two or more inpatient admissions, outpatient visits, intensive outpatient encounters or partial hospitalizations with any AOD diagnosis within 30 days after the date of the Initiation encounter (inclusive).</t>
  </si>
  <si>
    <t>CMS Domain: also Safety
Data source: also EHR (only)
Level of Analysis: Integrated Delivery System
Care setting: Behavioral Health: outpatient; Clinician Office/clinic; Emergency Medical Services; hospital; urgent care-ambulatory</t>
  </si>
  <si>
    <t>The proportion (XX out of 1,000) of individuals without cancer receiving a daily dosage of opioids greater than 120mg morphine equivalent dose (MED) for 90 consecutive days or longer.</t>
  </si>
  <si>
    <t>http://pqaalliance.org/measures/default.asp</t>
  </si>
  <si>
    <t>NQF Behavioral Health P3</t>
  </si>
  <si>
    <t>NQF #2599</t>
  </si>
  <si>
    <t>NQF #2600</t>
  </si>
  <si>
    <t xml:space="preserve">NQF #2597 </t>
  </si>
  <si>
    <t>Approved for trial use</t>
  </si>
  <si>
    <t>The percentage of patients 18 years and older with a serious mental illness, who were screened for unhealthy alcohol use and received brief counseling or other follow-up care if identified as an unhealthy alcohol user.</t>
  </si>
  <si>
    <t>Alcohol Screening and Follow-up for People with Serious Mental Illness</t>
  </si>
  <si>
    <t>Patients 18 years and older who are screened for unhealthy alcohol use during the last 3 months of the year prior to the measurement year through the first 9 months of the measurement year and received two events of counseling if identified as an unhealthy alcohol user.</t>
  </si>
  <si>
    <t>All patients 18 years of age or older as of December 31 of the measurement year with at least one inpatient visit or two outpatient visits for schizophrenia or bipolar I disorder, or at least one inpatient visit for major depression during the measurement year.</t>
  </si>
  <si>
    <t xml:space="preserve">Additional  care setting: Clinician Office/Clinic
Additional data source: HER (only), Paper records 
</t>
  </si>
  <si>
    <t>Tobacco Use Screening and Follow-up for People with Serious Mental Illness or Alcohol or Other Drug Dependence</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</si>
  <si>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Screening for tobacco use in patients with alcohol or other drug dependence during the measurement year or year prior to the measurement year and received follow-up care if identified as a current tobacco user.</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</si>
  <si>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</si>
  <si>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</si>
  <si>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Additional claims: HER (only), Paper records</t>
  </si>
  <si>
    <t>Substance Use Screening and Intervention Composite (Composite Measure)</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</si>
  <si>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</si>
  <si>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Patients who received the following substance use screenings at least once within the last 24 months AND who received an intervention for all positive screening results: 
Tobacco use component 
Patients who were screened for tobacco use at least once within the last 24 months AND who received tobacco cessation intervention if identified as a tobacco user
Unhealthy alcohol use component 
Patients who were screened for unhealthy alcohol use using a systematic screening method at least once within the last 24 months AND who received brief counseling if identified as an unhealthy alcohol user
Drug use component (nonmedical prescription drug use and illicit drug use) 
Patients who were screened for nonmedical prescription drug use and illicit drug use at least once within the last 24 months using a systematic screening method AND who received brief counseling if identified as a nonmedical prescription drug user or illicit drug user</t>
  </si>
  <si>
    <t>All patients aged 18 years and older who were seen twice for any visits or who had at least one preventive care visit during the 12 month measurement period</t>
  </si>
  <si>
    <t>ASAM</t>
  </si>
  <si>
    <t>Follow-up after discharge from the Emergency Department for Mental Health or Alcohol or Other Drug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</si>
  <si>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</si>
  <si>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</si>
  <si>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Additional care setting: Clinician Office/Clinic, Hospital</t>
  </si>
  <si>
    <t>NQF #1922</t>
  </si>
  <si>
    <t>HBIPS-1 Admission Screening for Violence Risk, Substance Use, Psychological Trauma History and Patient Strenths Completed</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</si>
  <si>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</si>
  <si>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Psychiatric inpatients with admission screening within the first three days of admission for all of the following: risk of violence to self or others; substance use; psychological trauma history; and patient strengths</t>
  </si>
  <si>
    <t>Psychiatric inpatient discharges</t>
  </si>
  <si>
    <t>The Joint Committison</t>
  </si>
  <si>
    <t>Additional data cource: Paper records
Additional care setting: Hospital: Acute Care Facility</t>
  </si>
  <si>
    <t>EHR (Only), Paper Records</t>
  </si>
  <si>
    <t>Clinician: Group/Practice, Clinician: Individual</t>
  </si>
  <si>
    <t>Environmental scans</t>
  </si>
  <si>
    <t>NQF #0560</t>
  </si>
  <si>
    <t>NQF #0557</t>
  </si>
  <si>
    <t>NQF#0558</t>
  </si>
  <si>
    <t>NQF #1664</t>
  </si>
  <si>
    <t xml:space="preserve">Medicare Physician Quality Reporting System (PQRS), Physician Feedback/Quality and Resource Use Reports (QRUR), Physician Value-Based Payment Modifier (VBM)
NQF Medicaid Adult Core Se
</t>
  </si>
  <si>
    <t>NQF-endorsed population Health Measures</t>
  </si>
  <si>
    <t xml:space="preserve">Medicaid
•Medicare Physician Quality Reporting System (PQRS)
•Physician Feedback/Quality and Resource Use Reports (QRUR)
•Physician Value-Based Payment Modifier (VBM)
•Qualified Health Plan (QHP) Quality Rating System (QRS)
Medicaid
•Medicare Physician Quality Reporting System (PQRS)
•Physician Feedback/Quality and Resource Use Reports (QRUR)
•Physician Value-Based Payment Modifier (VBM)
•Qualified Health Plan (QHP) Quality Rating System (QRS)
Medicaid
•Medicare Physician Quality Reporting System (PQRS)
•Physician Feedback/Quality and Resource Use Reports (QRUR)
•Physician Value-Based Payment Modifier (VBM)
•Qualified Health Plan (QHP) Quality Rating System (QRS)
Medicaid
•Medicare Physician Quality Reporting System (PQRS)
•Physician Feedback/Quality and Resource Use Reports (QRUR)
•Physician Value-Based Payment Modifier (VBM)
•Qualified Health Plan (QHP) Quality Rating System (QRS)
</t>
  </si>
  <si>
    <t>HBIPS-1 Admission Screening for Violence Risk, Substance Use, Psychological Trauma History and Patient Strengths Completed</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</si>
  <si>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</si>
  <si>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Behavioral Health: Inpatient, Hospital</t>
  </si>
  <si>
    <t>The Joint Commission</t>
  </si>
  <si>
    <t xml:space="preserve">Screening and brief intervention , Screening and brief intervention </t>
  </si>
  <si>
    <t>HBIPS-5 Patients discharged on multiple antipsychotic medications with appropriate justification</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</si>
  <si>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</si>
  <si>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</si>
  <si>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</si>
  <si>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</si>
  <si>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</si>
  <si>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Psychiatric inpatients for whom the post discharge continuing care plan is created and contains all of the following: reason for hospitalization, principal discharge diagnosis, discharge medications and next level of care recommendations.</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</si>
  <si>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</si>
  <si>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</si>
  <si>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Psychiatric inpatients for whom the post discharge continuing care plan was transmitted to the next level of care.</t>
  </si>
  <si>
    <t>Substance Use Screening and Intervention Composite</t>
  </si>
  <si>
    <t>EHR (Only), Other</t>
  </si>
  <si>
    <t>Behavioral Health: Outpatient, Clinician Office/ Clinic /Physician Practice</t>
  </si>
  <si>
    <t>American Society of Addiction Medicine</t>
  </si>
  <si>
    <t>NQF #2806</t>
  </si>
  <si>
    <t>NQF#1663</t>
  </si>
  <si>
    <t>Pediatric Psychosis: Screening for Drugs of Abuse in the Emergency Department</t>
  </si>
  <si>
    <t>Percentage of children/adolescents age =5 to =19 years-old seen in the emergency department with psychotic symptoms who are screened for alcohol or drugs of abuse</t>
  </si>
  <si>
    <t>Eligible patients with documentation of drug and alcohol screening using urine drug or serum alcohol tests</t>
  </si>
  <si>
    <t>Patients aged =5 to =19 years-old seen in the emergency department with psychotic symptoms</t>
  </si>
  <si>
    <t>Claims, Paper Records, Other</t>
  </si>
  <si>
    <t>Seattle Children´s Research Institute</t>
  </si>
  <si>
    <t>NQF#1661</t>
  </si>
  <si>
    <t>SUB-1 Alcohol Use Screening</t>
  </si>
  <si>
    <t>Hospitalized patients 18 years of age and older who are screened within the first three days of admission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</si>
  <si>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The number of patients who were screened for alcohol use using a validated screening questionnaire for unhealthy drinking within the first three days of admission.</t>
  </si>
  <si>
    <t>The number of hospitalized inpatients 18 years of age and older</t>
  </si>
  <si>
    <t>SUB-2 Alcohol Use Brief Intervention Provided or Offered and SUB-2a Alcohol Use Brief Intervention</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</si>
  <si>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</si>
  <si>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SUB-2 The number of patients who received or refused a brief intervention.
SUB-2a The number of patients who received a brief intervention</t>
  </si>
  <si>
    <t>The number of hospitalized inpatients 18 years of age and older who screen positive for unhealthy alcohol use or an alcohol use disorder (alcohol abuse or alcohol dependence).</t>
  </si>
  <si>
    <t>Percent of patients prescribed a medication for opiod use disorders (OUD)</t>
  </si>
  <si>
    <t>This measure will be used to assess the extent to which clinicians make medications available to
their patients with an OUD</t>
  </si>
  <si>
    <t>ASAM #2</t>
  </si>
  <si>
    <t>Number of patients receiving a medication for opioid use disorder.
The numerator for OUD should include all FDA approved medications</t>
  </si>
  <si>
    <t>Number of patients with an opioid use disorder diagnosis.</t>
  </si>
  <si>
    <t>http://www.asam.org/docs/default-source/advocacy/performance-measures-for-the-addiction-specialist-physician.pdf?sfvrsn=0</t>
  </si>
  <si>
    <t>ASAM #3</t>
  </si>
  <si>
    <t>7-Day Follow-Up After Withdrawlal Management</t>
  </si>
  <si>
    <t>This measure assesses the extent to which patients initiate treatment within 7 days after receiving
withdrawal management services.</t>
  </si>
  <si>
    <t>Initiation measure numerator: Number of patients who initiate treatment at the next level of care
within 7 days after completing withdrawal management.
• Continuity measure numerator: Number of patients with 2 or more claims (medical, pharmacy, etc.)
within 90 days after 7-day follow-up.</t>
  </si>
  <si>
    <t>Initiation measure denominator: Number of patients receiving withdrawal management
• Continuity measure denominator: Number of patients receiving withdrawal management</t>
  </si>
  <si>
    <t>Presence of Screening for Psychiatric Disorder</t>
  </si>
  <si>
    <t>This measure assesses the extent to which patients with an SUD diagnosis, receiving addiction
treatment, are formally assessed for a psychiatric diagnosis.</t>
  </si>
  <si>
    <t>Number of patients formally assessed for a psychiatric diagnosis.</t>
  </si>
  <si>
    <t>Number of patients with SUD diagnosis receiving addiction treatment.</t>
  </si>
  <si>
    <t xml:space="preserve">http://www.asam.org/docs/default-source/advocacy/performance-measures-for-the-addiction-specialist-physician.pdf?sfvrsn=0 </t>
  </si>
  <si>
    <t>Measure type: Contextual
http://www.asam.org/docs/default-source/advocacy/performance-measures-for-the-addiction-specialist-physician.pdf?sfvrsn=0</t>
  </si>
  <si>
    <t>ASAM #4</t>
  </si>
  <si>
    <t>Presence of Screening for Tobanno Use Disorder</t>
  </si>
  <si>
    <t>This measure assesses the extent to which patients with an SUD diagnosis, receiving addiction
treatment, are screened for a tobacco use disorder diagnosis.</t>
  </si>
  <si>
    <t>Number of patients screened for a tobacco use disorder.</t>
  </si>
  <si>
    <t>Number of patients with an SUD diagnosis receiving addiction
treatment.</t>
  </si>
  <si>
    <t>ASAM #6</t>
  </si>
  <si>
    <t>Primary Care Vist Follow-UP</t>
  </si>
  <si>
    <t>ASAM #5</t>
  </si>
  <si>
    <t>This measure identifies the proportion of individuals who have a primary care visit after an SUD
treatment encounter, and assesses the extent to which clinicians assure comprehensive patient care.</t>
  </si>
  <si>
    <t>Number of individuals who receive a primary care visit within 6 months
of initiation of SUD treatment.</t>
  </si>
  <si>
    <t>All individuals with an SUD encounter within a specified time period.</t>
  </si>
  <si>
    <t>Some evidence of gap, but seems weak.
http://www.asam.org/docs/default-source/advocacy/performance-measures-for-the-addiction-specialist-physician.pdf?sfvrsn=0</t>
  </si>
  <si>
    <t>ASAM #7</t>
  </si>
  <si>
    <t>All Cause Inpatient, Residential Re-Admission
RE-ADMISSION</t>
  </si>
  <si>
    <t>This measure is used to assess the rate of all-cause unplanned readmissions, 90 days following an
initial episode of residential/inpatient SUD treatment and assesses the clinician’s management of the patient’s
entire medical condition.</t>
  </si>
  <si>
    <t>Individuals admitted for any cause to any inpatient or residential facility
within 90 days after initial residential/inpatient SUD treatment.</t>
  </si>
  <si>
    <t>Individuals receiving residential/inpatient SUD treatment within the past year.</t>
  </si>
  <si>
    <t>High-Currently NQF endorsed OR evidence of R/V testing in the Medicaid population</t>
  </si>
  <si>
    <t>NQMC:004007</t>
  </si>
  <si>
    <t>Substance use disorders: percentage of patients aged 18 years and older with a diagnosis of current alcohol dependence who were counseled regarding psychosocial AND pharmacologic treatment options for alcohol dependence within the 12 month reporting period.</t>
  </si>
  <si>
    <t>This measure is used to assess the percentage of patients aged 18 years and older with a diagnosis of current alcohol dependence who were counseled regarding psychosocial AND pharmacologic treatment options for alcohol dependence within the 12 month reporting period.</t>
  </si>
  <si>
    <t>Patients who were counseled regarding psychosocial AND pharmacologic treatment options for alcohol dependence within the 12 month reporting period</t>
  </si>
  <si>
    <t>All patients aged 18 years and older with a diagnosis of current alcohol dependence</t>
  </si>
  <si>
    <t>Administrative, EHR (Only), Paper Records</t>
  </si>
  <si>
    <t>Clinician: Individual, Other</t>
  </si>
  <si>
    <t>AHRQ Clearinghouse</t>
  </si>
  <si>
    <t>HIV positive adult patients 18 years of age and older engaged in a substance use treatment program who completed the survey</t>
  </si>
  <si>
    <t>New York State Department of Health AIDS Institute</t>
  </si>
  <si>
    <t>NQMC:004006</t>
  </si>
  <si>
    <t>Substance use disorders: percentage of patients aged 18 years and older with a diagnosis of current substance abuse or dependence who were screened for depression within the 12 month reporting period.</t>
  </si>
  <si>
    <t>This measure is used to assess the percentage of patients aged 18 years and older with a diagnosis of current substance abuse or dependence who were screened for depression within the 12 month reporting period.</t>
  </si>
  <si>
    <t>Patients who were screened for depression within the 12 month reporting period</t>
  </si>
  <si>
    <t>All patients aged 18 years and older with a diagnosis of current substance abuse or dependence (see the related "Denominator Inclusions/Exclusions" field</t>
  </si>
  <si>
    <t>Clinician: Individual, Population: Community, County, Region or State</t>
  </si>
  <si>
    <t>Administrative, Claims, Paper Records</t>
  </si>
  <si>
    <t>American Psychiatric Association, NCQA, Physcian Consortium for Performance Improvement.</t>
  </si>
  <si>
    <t xml:space="preserve">Care setting: ambulatory and community Health Care
https://www.qualitymeasures.ahrq.gov/summaries/summary/27964/substance-use-disorders-percentage-of-patients-aged-18-years-and-older-with-a-diagnosis-of-current-substance-abuse-or-dependence-who-were-screened-for-depression-within-the-12-month-reporting-period?q=Substance </t>
  </si>
  <si>
    <t>NQMC:002076</t>
  </si>
  <si>
    <t>HIV ambulatory care satisfaction: percentage of HIV positive adult patients who reported whether their substance use counselors explained to them in a way they could understand how their substance use tratement (for example, methadone) and their HIV medications might interact</t>
  </si>
  <si>
    <t>This measure is used to assess the percentage of HIV positive adult patients who reported whether their substance use counselors explained to them in a way they could understand how their substance use treatment (for example, methadone) and their HIV medications might interact.
This measure is part of the Patient Satisfaction Survey for HIV Ambulatory Care (PSS-HIV) -- Outpatient Substance Use Treatment Module.</t>
  </si>
  <si>
    <t>The number of patients who indicated "Strongly Disagree," "Disagree," "Agree," "Strongly Agree," or "Does Not Apply" to the item, "My substance use counselors explained to me in a way I could understand how my substance use treatment (for example, methadone) and my HIV medications might interact."</t>
  </si>
  <si>
    <t>NQMC:002077</t>
  </si>
  <si>
    <t>HIV ambulatory care satisfaction: percentage of HIV positive adult patients who reported whether their substance use counselors helped them to achieve their substance use treatment plan goals.</t>
  </si>
  <si>
    <t>This measure is used to assess the percentage of HIV positive adult patients who reported whether their substance use counselors helped them to achieve their substance use treatment plan goals.
This measure is part of the Patient Satisfaction Survey for HIV Ambulatory Care (PSS-HIV) -- Outpatient Substance Use Treatment Module.</t>
  </si>
  <si>
    <t>The number of patients who indicated "Strongly Disagree," "Disagree," "Agree," "Strongly Agree," or "I did not have a treatment plan" to the item, "My substance use counselors helped me to achieve my substance use treatment plan goals."</t>
  </si>
  <si>
    <t>Type: Patient satisfaction. Ambulatory setting. 
https://www.qualitymeasures.ahrq.gov/summaries/summary/27865/hiv-ambulatory-care-satisfaction-percentage-of-hiv-positive-adult-patients-who-reported-whether-their-substance-use-counselors-helped-them-to-achieve-their-substance-use-treatment-plan-goals?q=Substance</t>
  </si>
  <si>
    <t>Type: Patient Satisfaction Ambulatory setting 
https://www.qualitymeasures.ahrq.gov/summaries/summary/27864/hiv-ambulatory-care-satisfaction-percentage-of-hiv-positive-adult-patients-who-reported-whether-their-substance-use-counselors-explained-to-them-in-a-way-they-could-understand-how-their-substance-use-treatment-for-example-methadone-and-their-hiv-medications-mi?q=Substance</t>
  </si>
  <si>
    <t>NQMC: 002660</t>
  </si>
  <si>
    <t>Mental health/substance abuse: mean of patients' change scores on the "Substance Abuse" subscale of BASIS-24 survey</t>
  </si>
  <si>
    <t>This measure is used to assess patients' change scores on the BASIS-24® survey "Substance Abuse" subscale*. The BASIS-24® survey is administered at the beginning of a treatment episode, with repeat assessments obtained at desired intervals to assess change during or following treatment.</t>
  </si>
  <si>
    <t>Adult patients 18 years of age and older who completed a BASIS-24® survey at the beginning of psychiatric and/or substance abuse treatment and at another point in the treatment process* (see the related "Denominator Inclusions/Exclusions" field)</t>
  </si>
  <si>
    <t>The mean of patients' change scores on the "Substance Abuse" subscale* of the BASIS-24® survey</t>
  </si>
  <si>
    <t>Behavioral Health: Outpatient, Inpatient Rehabilitation Center , Inpatient Rehabilitation Center , Clinician Office/ Clinic /Physician Practice</t>
  </si>
  <si>
    <t>Survey, Survey</t>
  </si>
  <si>
    <t>Administrative, Claims, Survey</t>
  </si>
  <si>
    <t>Eisen, Susan V., PhD.</t>
  </si>
  <si>
    <t>https://www.qualitymeasures.ahrq.gov/summaries/summary/27497/mental-healthsubstance-abuse-mean-of-patients-change-scores-on-the-substance-abuse-subscale-of-the-basis24--survey?q=Substance</t>
  </si>
  <si>
    <t>NQMC: 002656</t>
  </si>
  <si>
    <t>Mental health/substance abuse: mean of patients' overall change on the BASIS-24 survey</t>
  </si>
  <si>
    <t>This measure is used to assess the mean of patients' overall* change scores on the BASIS-24® survey. The BASIS-24® survey is administered at the beginning of a treatment episode, with repeat assessments obtained at desired intervals to assess change during or following treatment.</t>
  </si>
  <si>
    <t>The mean of patients' overall change scores on the BASIS-24® survey</t>
  </si>
  <si>
    <t xml:space="preserve">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t>
  </si>
  <si>
    <t>Administrative, Survey</t>
  </si>
  <si>
    <t>https://www.qualitymeasures.ahrq.gov/summaries/summary/27493/mental-healthsubstance-abuse-mean-of-patients-overall-change-scores-on-the-basis24--survey?q=Substance</t>
  </si>
  <si>
    <t>PhenX Toolkit</t>
  </si>
  <si>
    <t>Population Assessment of Tobacco and Health (PATH) Study Wave 3</t>
  </si>
  <si>
    <t>Measurement to determine respondent’s cigarette smoking status.</t>
  </si>
  <si>
    <t>Buying Value</t>
  </si>
  <si>
    <t>SUB-4 Alcohol and Drug Use: Assessing Status after Discharge</t>
  </si>
  <si>
    <t>Alcohol and Drug Misuse: Screening, Brief Intervention and Referral for Treatment (SBIRT) (OHA 001)</t>
  </si>
  <si>
    <t>Preventive Care and Screening: Unhealthy Alcohol Use – Screening</t>
  </si>
  <si>
    <t>Substance Use Disorder Treatment Penetration</t>
  </si>
  <si>
    <t>Opioid Therapy Follow-up Evaluation</t>
  </si>
  <si>
    <t>Documentation of Signed Opioid Treatment Agreement</t>
  </si>
  <si>
    <t>Evaluation or Interview for Risk of Opioid Misuse</t>
  </si>
  <si>
    <t>Discharged patients who received a diagnosis of alcohol or drug disorder during their inpatient stay, who are contacted between 7 and 30 days after hospital discharge and follow-up information regarding their alcohol or drug use status post discharge is collected.</t>
  </si>
  <si>
    <t>Percentage of patients ages 12 years and older who have had a qualifying outpatient visit or home visit during the measurement year, and who completed a full, standardized screening tool (e.g., AUDIT, DAST) because they indicated risky or problematic substance use during the brief, annual screen. Patients in the denominator who completed a full, standardized screening tool as indicated by one of the following CPT or HCPCS codes. 
For more information see: http://www.oregon.gov/oha/CCOData/Alcohol%20and%20Drug%20Misuse%20(SBIRT)%20-%202014.pdf</t>
  </si>
  <si>
    <t>Percentage of patients aged 18 years and older who were screened for unhealthy alcohol use at least once within 24 months using a systematic screening method**</t>
  </si>
  <si>
    <t>Percentage of members with a substance use disorder service need who received substance use disorder services during the measurement period</t>
  </si>
  <si>
    <t>All patients 18 and older prescribed opiates for longer than six weeks duration who had a follow-up evaluation conducted at least every three months during Opioid Therapy documented in the medical record.</t>
  </si>
  <si>
    <t>All patients 18 and older prescribed opiates for longer than six weeks duration who signed an opioid treatment agreement at least once during Opioid Therapy documented in the medical record.</t>
  </si>
  <si>
    <t>All patients 18 and older prescribed opiates for longer than six weeks duration evaluated for risk of opioid misuse using a brief validated instrument (e.g. Opioid Risk Tool, SOAAP-R) or patient interview documented at least once during Opioid Therapy in the medical record.</t>
  </si>
  <si>
    <t>Oregon Health Authority</t>
  </si>
  <si>
    <t>AMA-PCPI (American Medical Association-convened Physician Consortium for Performance Improvement)</t>
  </si>
  <si>
    <t>Washington DSHS (homegrown)</t>
  </si>
  <si>
    <t>American Academy of Neurology</t>
  </si>
  <si>
    <t xml:space="preserve">CMS Merit-Based Incentive Payment System (MIPS)- General Practice/Family Medicine, Internal Medicine, Pediatrics
CMS Physician Quality Reporting (PQRS)
</t>
  </si>
  <si>
    <t>Oregon CCO Incentive Measures
Oregon CCO State Performance "Test" Measures</t>
  </si>
  <si>
    <t>Washington State Common Measure Set for Health Care Quality and Cost</t>
  </si>
  <si>
    <t>Claims, Other</t>
  </si>
  <si>
    <t>NQF: #0027</t>
  </si>
  <si>
    <t>NY DSRIP</t>
  </si>
  <si>
    <t xml:space="preserve">Number of responses ‘Sometimes’, ‘Usually’ or ‘Always’ discussed cessation methods or strategies </t>
  </si>
  <si>
    <t xml:space="preserve">Number of respondents, ages 18 years and older, who smoke or use tobacco some days or every day </t>
  </si>
  <si>
    <t>Assesses different facets of providing medical assistance with smoking and tobacco use cessation: 
Advising Smokers and Tobacco Users to Quit: A rolling average represents the percentage of patients 18 years of age and older who were current smokers or tobacco users and who received advice to quit during the measurement year.
Discussing Cessation Medications: A rolling average represents the percentage of patients 18 years of age and older who were current smokers or tobacco users and who discussed or were recommended cessation medications during the measurement year.
Discussing Cessation Strategies: A rolling average represents the percentage of patients 18 years of age and older who were current smokers or tobacco users and who discussed or were provided cessation methods or strategies during the measurement year.</t>
  </si>
  <si>
    <t>Medical Assistance With Smoking and Tobacco Use Cessation (MSC)</t>
  </si>
  <si>
    <t>Health Plan, Integrated Delivery System</t>
  </si>
  <si>
    <t>SAMSHA</t>
  </si>
  <si>
    <t>NY DISRIP, Oregon OHA</t>
  </si>
  <si>
    <t>Preventative Care and Screening: Tobacco Use: Screening and Cessation</t>
  </si>
  <si>
    <t>Percentage of patients aged 18 years and older who were screened for tobacco use one or more times within 24 months AND who received cessation counseling intervention if identified as a tobacco user</t>
  </si>
  <si>
    <t>NQF: #0028 (now #3225)</t>
  </si>
  <si>
    <t>Patients who were screened for tobacco use* at least once within 24 months AND who received tobacco cessation counseling intervention** if identified as a tobacco user
*Includes use of any type of tobacco
** Cessation counseling intervention includes brief counseling (3 minutes or less), and/or pharmacotherapy</t>
  </si>
  <si>
    <t>All patients aged 18 years and older seen for at least two visits or at least one preventive visit during the measurement period</t>
  </si>
  <si>
    <t>Claims, EHR (Only), Paper Records, Registry</t>
  </si>
  <si>
    <t>Medicare Physician Quality Reporting System (PQRS), Medicare Shared Savings Program (MSSP), Million Hearts, Physician Compare, Physician Feedback/Quality and Resource Use Reports (QRUR), Physician Value-Based Payment Modifier (VBM)</t>
  </si>
  <si>
    <t>SAMSHA references NQF #0028, but the measure now goes by number #3225</t>
  </si>
  <si>
    <t>PQRS</t>
  </si>
  <si>
    <t>PQRS #402</t>
  </si>
  <si>
    <t>The percentage of adolescents 12 to 20 years of age with a primary care visit during the measurement year for whom tobacco use status was documented and received help with quitting if identified as a tobacco user</t>
  </si>
  <si>
    <t>All patients aged 12-20 years with a visit during the measurement period.
AND
Patient encounter during the reporting period (CPT): 90791, 90792, 90832, 90834, 90837, 90839, 90845, 92002, 92004, 92012, 92014, 96150, 96151, 96152, 97003, 97004, 99201, 99202, 99203, 99204, 99205, 99212, 99213, 99214, 99215, 99406, 99407, G0438, G0439</t>
  </si>
  <si>
    <t>Patients who were screened for tobacco use at least once within 18 months (during the measurement period or the six months prior to the measurement period) AND who received tobacco cessation counseling intervention if identified as a tobacco user</t>
  </si>
  <si>
    <t>PQRS #387</t>
  </si>
  <si>
    <t>Screening for Patients who are Active Injection Drug Users</t>
  </si>
  <si>
    <t>Percentage of patients regardless of age who are active injection drug users who received screening for HCV infection within the 12 month reporting period</t>
  </si>
  <si>
    <t>American Medical Association-Physician Consortium for Performance Improvement</t>
  </si>
  <si>
    <t>PQRS #408</t>
  </si>
  <si>
    <t>PQRS #412</t>
  </si>
  <si>
    <t>PQRS #414</t>
  </si>
  <si>
    <t>https://www.cms.gov/apps/ama/license.asp?file=/PQRS/downloads/PQRS_2016_Measure_List_01072016.xlsx</t>
  </si>
  <si>
    <t>Patients who had a follow-up evaluation conducted at least every three months during opioid therapy
Numerator Options:
Performance Met: Patients who had a follow-up evaluation conducted at least every three months during opioid therapy (G9562)
OR
Performance Not Met: Patients who did not have a follow-up evaluation conducted at least every three months during opioid therapy (G9563)</t>
  </si>
  <si>
    <t>All patients 18 and older prescribed opiates for longer than six weeks duration
Denominator Criteria (Eligible Cases):
Patients aged ≥ 18 years on date of encounter
AND
Patient encounter during the reporting period (CPT): 99201, 99202, 99203, 99204, 99205, 99212, 99213, 99214, 99215, 99304, 99305, 99306, 99307, 99308, 99309, 99310, 99324, 99325, 99326, 99327, 99328, 99334, 99335, 99336, 99337, 99341, 99342, 99343, 99344, 99345, 99347, 99348, 99349, 99350
AND
Patients prescribed opiates for longer than six weeks: G9561</t>
  </si>
  <si>
    <t>Medicare</t>
  </si>
  <si>
    <t>Medial Assistance with Smoking and Tobacco Use</t>
  </si>
  <si>
    <t>Assesses different facets of providing medical assistance with smoking and tobacco use cessation:
Advising Smokers and Tobacco Users to Quit: A rolling average represents the percentage of patients 18 years of age and older who were current smokers or tobacco users and who received advice to quit during the measurement year.
Discussing Cessation Medications: A rolling average represents the percentage of patients 18 years of age and older who were current smokers or tobacco users and who discussed or were recommended cessation medications during the measurement year.
Discussing Cessation Strategies: A rolling average represents the percentage of patients 18 years of age and older who were current smokers or tobacco users and who discussed or were provided cessation methods or strategies during the measurement year.</t>
  </si>
  <si>
    <t>Component 1: Advising Smokers and Tobacco Users to Quit (ASTQ) 
Patients who received advice to quit smoking or using tobacco from their doctor or health provider
Component 2: Discussing Cessation Medications (DSCM) Patients who discussed or received recommendations on smoking or tobacco cessation medications from their doctor or health provider
Component 3: Discussing Cessation Strategies (DSCS) Patients who discussed or received recommendations on smoking or tobacco cessation methods and strategies other than medication from their doctor or health provider</t>
  </si>
  <si>
    <t>Patients 18 years and older who responded to the CAHPS survey and indicated that they were current smokers or tobacco users during the measurement year or in the last 6 months for Medicaid and Medicare.</t>
  </si>
  <si>
    <t>14-Day Follow-up after Initiating Substance-related Treatment</t>
  </si>
  <si>
    <t>CQAIMH</t>
  </si>
  <si>
    <t>The number of patients enrolled in a health plan during a specified interval who receive a service-related diagnosis of an alcohol or drug disorder.</t>
  </si>
  <si>
    <t>http://www.cqaimh.org/Report.asp?Code=WCGM0008D&amp;POP=0</t>
  </si>
  <si>
    <t>Administrative Data</t>
  </si>
  <si>
    <t>Washington Circle Group</t>
  </si>
  <si>
    <t xml:space="preserve">
1-Week Retention Rate for Chemical Dependency Treatment</t>
  </si>
  <si>
    <t>Total number of clients discharged from an inpatient chemical dependency program during a specified period.</t>
  </si>
  <si>
    <t>Number of clients in the denominator who EITHER completed the program [i.e., their reason for discharge was "all or most treatment goals met" on PAS-45, Item 18] or had a length-of-stay in the program of one week or longer at time of discharge</t>
  </si>
  <si>
    <t>http://www.cqaimh.org/Report.asp?Code=NYSA0001D&amp;POP=0</t>
  </si>
  <si>
    <t xml:space="preserve">
NY State Office of Alcoholism and Substance Abuse Services</t>
  </si>
  <si>
    <t>Proprietary Client Data System</t>
  </si>
  <si>
    <t>Substance Abuse Education in Primary Care</t>
  </si>
  <si>
    <t>All enrollees of a health plan age 18 and older who had a primary care visit and responded to an enrollee survey within a specified time period.</t>
  </si>
  <si>
    <t>The total number of patients in the denominator who report that they were advised or given information about alcohol and/or drug abuse by the primary care provider.</t>
  </si>
  <si>
    <t>Administrative Data; Patient Survey/Instrument</t>
  </si>
  <si>
    <t>AHRQ Level A. Good research-based evidence http://www.cqaimh.org/Report.asp?Code=WCGM0006D&amp;POP=0</t>
  </si>
  <si>
    <t>http://www.cqaimh.org/Report.asp?Code=WCGM0006D&amp;POP=0</t>
  </si>
  <si>
    <t xml:space="preserve">
1-Month Retention Rate for Chemical Dependency Treatment</t>
  </si>
  <si>
    <t>Total number of clients discharged from an outpatient or residential chemical dependency treatment program during a specified period.</t>
  </si>
  <si>
    <t>Number of clients in the denominator who EITHER completed the program [i.e., their reason for discharge was "all or most treatment goals met" on PAS-45, Item 18] or had a length-of-stay in the program of one month or longer at time of discharge.</t>
  </si>
  <si>
    <t xml:space="preserve">NY State Office of Alcoholism and Substance Abuse Services
</t>
  </si>
  <si>
    <t>http://www.cqaimh.org/Report.asp?Code=NYSA0002D&amp;POP=0</t>
  </si>
  <si>
    <t xml:space="preserve">
AHRQ Level B. Fair research evidence &amp; supporting clinical consensus/opinion</t>
  </si>
  <si>
    <t>1-Year Retention Rate for Chemical Dependency Treatment</t>
  </si>
  <si>
    <t>Total number of clients who were discharged from an outpatient or residential chemical dependency treatment program who EITHER completed the program or had a length-of-stay of one month or longer during a specified period.</t>
  </si>
  <si>
    <t xml:space="preserve">
Number of clients in the denominator who EITHER completed the program [i.e., their reason for discharge was "all or most treatment goals met" on PAS-45, Item 18] or had a length-of-stay in the program of one year or longer at time of discharge.</t>
  </si>
  <si>
    <t>http://www.cqaimh.org/Report.asp?Code=NYSA0005D&amp;POP=0</t>
  </si>
  <si>
    <t>3-Month Retention Rate for Chemical Dependency Treatment</t>
  </si>
  <si>
    <t>Total number of clients discharged from an outpatient or residential chemical dependency treatment program during a specified period who EITHER completed the program or had a length-of-stay of one month or longer.</t>
  </si>
  <si>
    <t>Number of clients in the denominator who EITHER completed the program [i.e., their reason for discharge was "all or most treatment goals met" on PAS-45, Item 18] or had a length-of-stay in the program of three months or longer at time of discharge.</t>
  </si>
  <si>
    <t xml:space="preserve">
60-day Continuation of Substance Abuse Treatment</t>
  </si>
  <si>
    <t>All plan members who are admitted to an inpatient, intensive outpatient, or alternative intensive setting for a primary diagnosis of substance abuse and have at least one claims based encounter during a specified time period. [Patients with nicotine and caffeine disorders are excluded.]</t>
  </si>
  <si>
    <t>Patients in the denominator who remain in treatment after more than 60 days but less than 90 days following admission.</t>
  </si>
  <si>
    <t>http://www.cqaimh.org/Report.asp?Code=PERM0003D&amp;POP=0</t>
  </si>
  <si>
    <t>American Managed Behavioral Healthcare Association (AMBHA)</t>
  </si>
  <si>
    <t>http://www.cqaimh.org/Report.asp?Code=NYSA0003D&amp;POP=0</t>
  </si>
  <si>
    <t>6-Month Retention Rate for Chemical Dependency Treatment</t>
  </si>
  <si>
    <t>Total number of clients discharged from an outpatient or residential chemical dependency treatment program who EITHER completed the program or had a length-of-stay of one month or longer during a specified period.</t>
  </si>
  <si>
    <t xml:space="preserve">
Number of clients in the denominator who EITHER completed the program [i.e., their reason for discharge was "all or most treatment goals met" on PAS-45, Item 18] or had a length-of-stay of six months or longer at time of discharge.</t>
  </si>
  <si>
    <t>http://www.cqaimh.org/Report.asp?Code=NYSA0004D&amp;POP=0</t>
  </si>
  <si>
    <t>All patients discharged from a state-funded substance abuse treatment program during a specified interval, excluding those who have been reassessed as inappropriate for the program, discharged due to loss of program funding, or died.</t>
  </si>
  <si>
    <t>Patients from the denominator whose records contain a discharge note indicating they met at least 75% of 1) their planned duration of stay (documented on the treatment plan) and 2) the behavioral objectives identified in their treatment plan.</t>
  </si>
  <si>
    <t>EHR (Only), EHR Hybrid</t>
  </si>
  <si>
    <t>AHRQ Level B. Fair research evidence &amp; supporting clinical consensus/opinion</t>
  </si>
  <si>
    <t>Texas Commission on Alcohol and Drug Abuse</t>
  </si>
  <si>
    <t xml:space="preserve">Texas Commission on Alcohol and Drug Abuse
</t>
  </si>
  <si>
    <t>http://www.cqaimh.org/Report.asp?Code=TCAD0001D&amp;POP=0</t>
  </si>
  <si>
    <t>Completion of Treatment for Substance Abuse</t>
  </si>
  <si>
    <t>Completion of Treatment for Substance Abuse (Child/Adolescents)</t>
  </si>
  <si>
    <t>All patients under 18 years of age discharged from a state-funded substance abuse treatment program during a specified interval, excluding those who have been reassessed as inappropriate for the program, discharged due to loss of program funding, or died.</t>
  </si>
  <si>
    <t xml:space="preserve">
Patients from the denominator whose records contain a discharge note indicating they met at least 75% of 1) their planned duration of stay (documented on the treatment plan) and 2) the behavioral objectives identified in their treatment plan</t>
  </si>
  <si>
    <t>http://www.cqaimh.org/Report.asp?Code=TCAD0004D&amp;POP=0</t>
  </si>
  <si>
    <t>Continuation after Substance-Related Treatment Initiation</t>
  </si>
  <si>
    <t>All members of a health plan who have an outpatient visit for a primary diagnosis of a substance-use disorder during a specified period.</t>
  </si>
  <si>
    <t>Those members in the denominator who within 30 days of diagnosis utilize: i) 3 substance abuse specialty outpatient visits, consecutive inpatient days, or consecutive residential days; ii) 3 general medical outpatient visits for a primary diagnosis of substance abuse disorder; or iii) 3 visits consisting of either specialty substance abuse treatment or general medical treatment.</t>
  </si>
  <si>
    <t>http://www.cqaimh.org/Report.asp?Code=WCGM0002D&amp;POP=0</t>
  </si>
  <si>
    <t>Family Involvement in Substance Abuse Treatment</t>
  </si>
  <si>
    <t>The total number of members 18 and older enrolled in a health plan who report using alcohol or other drug treatment services.</t>
  </si>
  <si>
    <t>The number of respondents from the denominator who report that their family members and/or significant other received preventive interventions</t>
  </si>
  <si>
    <t>Process, Patient Reported Outcome</t>
  </si>
  <si>
    <t>http://www.cqaimh.org/Report.asp?Code=WCGM0011D&amp;POP=0</t>
  </si>
  <si>
    <t>Access to Substance Abuse Treatment (Adults)</t>
  </si>
  <si>
    <t>Estimate (based on survey of random-digit dialing sample of households) of state residents aged 18 and older who report having alcohol or drug related problems (abuse or dependence as defined by DSM-IV criteria) who are medically indigent (annual household income &lt;$10,000; receiving Medicaid or other public assistance; and have no medical insurance) and who desire substance-related treatment at a specified point in time.</t>
  </si>
  <si>
    <t>Number of residents (based on unduplicated count of client billings) from the denominator who have received services from a substance abuse treatment program funded by the state substance abuse agency.</t>
  </si>
  <si>
    <t>http://www.cqaimh.org/Report.asp?Code=TCAD0003D&amp;POP=0</t>
  </si>
  <si>
    <t>Access to Substance Abuse Treatment (Children)</t>
  </si>
  <si>
    <t xml:space="preserve">Number of residents (based on unduplicated count of client billings) from the denominator who have received services from a substance abuse treatment program funded by the state substance abuse agency.
</t>
  </si>
  <si>
    <t>The estimate (based on two public school-based prevalence surveys) of state residents between 12 and 17 years of age who report having alcohol or drug related problems (abuse or dependence as defined by certain problem-related survey questions) who are medically indigent (based on census, 200% federal poverty level) and who desire substance-related treatment at a specified point in time.</t>
  </si>
  <si>
    <t>http://www.cqaimh.org/Report.asp?Code=TCAD0006D&amp;POP=0</t>
  </si>
  <si>
    <t>Ambulatory Follow-up Attended within 30 Days of Discharge (Substance Abuse)</t>
  </si>
  <si>
    <t>The number of hospital discharges to a setting other than another inpatient facility [e.g. outpatient, partial or residential program] occurring during a specified period of time for plan members with a primary or secondary diagnosis indicating a substance related disorder and who remain continuously enrolled in the plan for 30 days after discharge.</t>
  </si>
  <si>
    <t>The number of discharges in the denominator that are followed by an ambulatory substance abuse assessment or therapeutic encounter within 30 days of hospital discharge.</t>
  </si>
  <si>
    <t>AHRQ Level C. Little research evidence, principally based on clinical consensus/opinion</t>
  </si>
  <si>
    <t>http://www.cqaimh.org/Report.asp?Code=PERM0004D&amp;POP=0</t>
  </si>
  <si>
    <t>Foundation for Accountability</t>
  </si>
  <si>
    <t>http://www.cqaimh.org/Report.asp?Code=FACT0002D&amp;POP=0</t>
  </si>
  <si>
    <t>Availability of Alcohol Counseling and Education</t>
  </si>
  <si>
    <t>Sum of all numeric responses [0 (never) -3 (always)] from individuals in the denominator to FACCT Questionnaire questions 4d + 5d: 4d) How often in the last 12 months did you have as much time as you needed to talk to your doctor or health care provider about issues having to do with your alcohol use?; 5d) How often in the last 12 months did you get as much information as you needed from your doctor or health care provider when discussing issues having to do with your alcohol use? [Omit from denominator individuals who responded "does not apply to me" to both questions.]</t>
  </si>
  <si>
    <t>Number of non-institutionalized individuals 18 years or older with continuous plan enrollment and at least one provider contact in the past 12 months.</t>
  </si>
  <si>
    <t>Follow-up Care for Co-Occurring PTSD and Substance Abuse</t>
  </si>
  <si>
    <t>Patients from the denominator who had at least one psychiatric and one substance abuse clinic visit during the 6 months after inpatient discharge.</t>
  </si>
  <si>
    <t>The total number of patients discharged from inpatient or residential programs with a diagnosis of PTSD and co-occurring substance abuse over a specified interval.</t>
  </si>
  <si>
    <t>http://www.cqaimh.org/Report.asp?Code=PTSD0007D&amp;POP=0</t>
  </si>
  <si>
    <t>See Rosenheck et al., 1999</t>
  </si>
  <si>
    <t>Outpatient Visit within 3 Days of Discharge (Substance Abuse)</t>
  </si>
  <si>
    <t>All inpatients discharged with a diagnosis of substance abuse during a one year period who remained in the community for at least 30 days following discharge.</t>
  </si>
  <si>
    <t>Those patients from the denominator who had one or more outpatient visits for a primary or secondary diagnosis of substance abuse within 3 days of their index discharge.</t>
  </si>
  <si>
    <t>Department of Veterans Affairs-Palo Alto Health Care System</t>
  </si>
  <si>
    <t>http://www.cqaimh.org/Report.asp?Code=DVAPA001D&amp;POP=0</t>
  </si>
  <si>
    <t>Rate of Appeals and Denials for Substance Abuse Treatment</t>
  </si>
  <si>
    <t>The number of members enrolled in a health plan, per 1000, in a specified year.</t>
  </si>
  <si>
    <t>The number of: i) denials and ii) appeals, specifically related to substance abuse or chemical dependency treatment services in that year.</t>
  </si>
  <si>
    <t>http://www.cqaimh.org/Report.asp?Code=WCGM0005D&amp;POP=0</t>
  </si>
  <si>
    <t>Substance Abuse Detection</t>
  </si>
  <si>
    <t>http://www.cqaimh.org/Report.asp?Code=WCGM0007D&amp;POP=0</t>
  </si>
  <si>
    <t>All enrollees in a health plan over a 12-month period x 1000.</t>
  </si>
  <si>
    <t>Those enrollees who received an alcohol or drug related diagnosis or received at least one substance abuse related plan service during the same period.</t>
  </si>
  <si>
    <t>Referral to Post-Detoxification Services</t>
  </si>
  <si>
    <t>All patients discharged from a state-funded substance abuse treatment program.</t>
  </si>
  <si>
    <t xml:space="preserve">
Patients from the denominator whose records contain documentation of completed detoxification and a referral or transfer to a less intensive level of treatment.</t>
  </si>
  <si>
    <t>http://www.cqaimh.org/Report.asp?Code=TCAD0002D&amp;POP=0</t>
  </si>
  <si>
    <t>Administrative, EHR Hybrid</t>
  </si>
  <si>
    <t>Referral to Post-Detoxification Services (Child/Adolescents)</t>
  </si>
  <si>
    <t>All patients less than 18 years old discharged from a state-funded substance abuse treatment program.</t>
  </si>
  <si>
    <t>Patients from the denominator whose records contain documentation of completed detoxification and a referral or transfer to a less intensive level of treatment.</t>
  </si>
  <si>
    <t>http://www.cqaimh.org/Report.asp?Code=TCAD0005D&amp;POP=0</t>
  </si>
  <si>
    <t>Referrals for Substance Abuse Treatment for the Dually Diagnosed</t>
  </si>
  <si>
    <t>All patients admitted to a hospital during a specified time period with a primary diagnosis of schizophrenia whose inpatient admission or discharge assessment indicates the presence of a recent (&lt; 30 days) history of substance abuse or dependence.</t>
  </si>
  <si>
    <t>Patients from the denominator whose discharge plan includes a referral to substance abuse treatment or documentation that the patient refused substance abuse treatment.</t>
  </si>
  <si>
    <t>EHR (Only), Administrative</t>
  </si>
  <si>
    <t>See Dickey et al., in press</t>
  </si>
  <si>
    <t>http://www.cqaimh.org/Report.asp?Code=MQOC0002D&amp;POP=0</t>
  </si>
  <si>
    <t>Substance Abuse Assessment in Schizophrenia</t>
  </si>
  <si>
    <t>All patients discharged from a hospital with a primary diagnosis of schizophrenia during a specified period of time.</t>
  </si>
  <si>
    <t>Patients from the denominator who have received an assessment of substance abuse or dependence [documentation in the inpatient admission assessment or discharge note of the presence or absence of current or past substance abuse or dependence, or documentation of an unsuccessful attempt to ascertain this information].</t>
  </si>
  <si>
    <t>Center for Quality Assessment &amp; Improvement in Mental Health (CQAIMH)</t>
  </si>
  <si>
    <t>http://www.cqaimh.org/Report.asp?Code=MQOC0001D&amp;POP=0</t>
  </si>
  <si>
    <t>Substance Abuse Treatment Following Detoxification</t>
  </si>
  <si>
    <t xml:space="preserve">The number of patients 18 and older enrolled in a health plan who were diagnosed with a substance abuse or dependence disorder and discharged from detoxification treatment within a defined time period.
</t>
  </si>
  <si>
    <t>The number of patients in the denominator who entered alcohol or drug treatment services within 14 days following discharge from detoxification treatment.</t>
  </si>
  <si>
    <t>http://www.cqaimh.org/Report.asp?Code=WCGM0009D&amp;POP=0</t>
  </si>
  <si>
    <t>Chemical Dependency Utilization- % of Members Receiving Inpatient, Day/Night Care &amp; Ambulatory Services</t>
  </si>
  <si>
    <t>The number of members receiving chemical dependency services during the measurement year.</t>
  </si>
  <si>
    <t>The number of members receiving services in the following categories: any chemical dependency services; day/night chemical dependency services; ambulatory chemical dependency services. Reported by age and sex. [Source: National Committee for Quality Assurance. Health Plan Employer Data and Information Set (HEDIS) 2003, Volume 2. Washington, DC: NCQA; 2002.]</t>
  </si>
  <si>
    <t>http://www.cqaimh.org/Report.asp?Code=HED30005D&amp;POP=11</t>
  </si>
  <si>
    <t>Pharmacy Quality Alliance</t>
  </si>
  <si>
    <t>Use of Opioids at High Dosage in Persons Without Cancer</t>
  </si>
  <si>
    <t>Use of Opioids from Multiple Providers in Persons Without Cancer</t>
  </si>
  <si>
    <t>Use of Opioids at High Dosage and from Multiple Providers in Persons Without Cancer.</t>
  </si>
  <si>
    <t>The proportion (XX out of 1,000) of individuals without cancer receiving prescriptions for opioids from four (4) or more prescribers AND four (4) or more pharmacies.</t>
  </si>
  <si>
    <t>The proportion (XX out of 1,000) of individuals without cancer receiving prescriptions for opioids greater than 120mg morphine equivalent dose (MED) for 90 consecutive days or longer, AND who received opioid prescriptions from four (4) or more prescribers AND four (4) or more pharmacies.</t>
  </si>
  <si>
    <t>Any member with two or more prescription claims for opioids filled on at least two separate days, for which the sum of the days supply is &gt; 15.</t>
  </si>
  <si>
    <t>Any member in the denominator who received opioids from 4 or more prescribers AND 4 or more pharmacies.</t>
  </si>
  <si>
    <t>Any member with two or more prescription claims for opioids filled on at least two separate days, for which the sum of the days supply is &gt; 15</t>
  </si>
  <si>
    <t>Any member in the denominator with greater than 120 MME for &gt; 90 consecutive days* AND who received opioid prescriptions from 4 or more prescribers AND 4 or more pharmacies.</t>
  </si>
  <si>
    <t>NQF# 2940</t>
  </si>
  <si>
    <t>NQF# 2950</t>
  </si>
  <si>
    <t>NQF# 2951</t>
  </si>
  <si>
    <t xml:space="preserve">Vital Signs </t>
  </si>
  <si>
    <t>Addiction death rate</t>
  </si>
  <si>
    <t>Number of deaths assigned to a specific cause during a given time interval</t>
  </si>
  <si>
    <t>Mid-interval population</t>
  </si>
  <si>
    <t>https://www.nap.edu/download/19402</t>
  </si>
  <si>
    <t>Tobacco Use Screening (TOB-1)</t>
  </si>
  <si>
    <t>Tobacco Use Treatment Provided or Offered (TOB-2)/Tobacco Use Treatment (TOB-2a)</t>
  </si>
  <si>
    <t>Tobacco Use Treatment Provided or Offered at Discharge (TOB-3)/Tobacco Use Treatment at Discharge (TOB-3a)</t>
  </si>
  <si>
    <t>2016 MUC List</t>
  </si>
  <si>
    <t>This measure assesses the proportion of hospitalized adult patients who were comprehensively screened (or refused screening) within 3 days prior through 1 day after admission for tobacco use within the 30 days prior to the screening.</t>
  </si>
  <si>
    <t>TOB-2:  *Are light tobacco users and received or refused practical counseling to quit within 3 days prior to or anytime during admission  *Are heavy tobacco users and received or refused practical counseling to quit AND received, had a medical reason not to receive or refused FDA-approved cessation medications within 3 days prior to or anytime during admission  TOB-2a:  *Are light tobacco users and received practical counseling to quit within 3 days prior to or anytime during admission  *Are heavy tobacco users and received practical counseling to quit AND received, or had a medical reason not to receive, FDA-approved cessation medications within 3 days prior to or anytime during admission</t>
  </si>
  <si>
    <t>TOB-3:  *Are light tobacco users and were referred to or refused counseling within 3 days prior to admission through 1 day after discharge  *Are heavy tobacco users and were referred to or refused evidence-based counseling AND received, had a medical reason not to receive, or refused a prescription for FDA-approved cessation medication upon discharge  TOB-3a:  *Are light tobacco users and were referred to counseling within 3 days prior to admission through 1 day after discharge  *Are heavy tobacco users and were referred to evidence-based counseling AND received or had a medical reason not to receive a prescription for FDA-approved cessation medication upon discharge</t>
  </si>
  <si>
    <t>Centers for Medicare &amp; Medicaid Services</t>
  </si>
  <si>
    <t xml:space="preserve">Patients who were comprehensively screened or refused screening within 3 days prior through 1 day after admission for tobacco use within the 30 days prior to the screening.  A comprehensive tobacco use screen should identify the type of tobacco product used (cigarettes, smokeless tobacco, pipe tobacco, cigars), as well as the amount of cigarette use and frequency of pipe tobacco and cigar use. </t>
  </si>
  <si>
    <t>TOB-2: Patients who:  *Are light tobacco users and received or refused practical counseling to quit within 3 days prior to or anytime during inpatient admission  *Are heavy tobacco users and received or refused practical counseling to quit AND received, had a medical reason not to receive, or refused FDA-approved cessation medications within 3 days prior to or anytime during inpatient admission   TOB-2a: Patients who:  *Are light tobacco users and received practical counseling to quit within 3 days prior to or anytime during inpatient admission  *Are heavy tobacco users and received practical counseling to quit AND received, or had a medical reason not to receive, FDA-approved cessation medications within 3 days prior to or anytime during inpatient admission</t>
  </si>
  <si>
    <t xml:space="preserve">TOB-3: Patients who:  *Are light tobacco users and were referred to or refused evidence-based outpatient counseling within 3 days prior to admission through 1 day after discharge  *Are heavy tobacco users and were referred to or refused evidence-based outpatient counseling AND received, had a medical reason not to receive, or refused a prescription for FDA-approved cessation medication upon discharge   TOB-3a: Patients who:  *Are light tobacco users and were referred to evidence-based outpatient counseling within 3 days prior to admission through 1 day after discharge  *Are heavy tobacco users and were referred to evidence-based outpatient counseling AND received or had a medical reason not to receive a prescription for FDA-approved cessation medication upon discharge </t>
  </si>
  <si>
    <t>Patients age 18 years and older discharged from inpatient care during the measurement period, with a length of stay greater than 1 day and less than or equal to 120 days</t>
  </si>
  <si>
    <t xml:space="preserve">Patients identified as current tobacco users who are age 18 years and older discharged from inpatient care during the measurement period, with a length of stay greater than 1 day and less than or equal to 120 days. </t>
  </si>
  <si>
    <t>Patients identified as current tobacco users age 18 years and older discharged from inpatient care to home or police custody during the measurement period, with a length of stay greater than 1 day and less than or equal to 120 days.</t>
  </si>
  <si>
    <t>Safe Use of Opioids – Concurrent Prescribing</t>
  </si>
  <si>
    <t>Patients ages 18 years and older with active, concurrent prescriptions for opioids at discharge, or patients with active, concurrent prescriptions for an opioid and benzodiazepine at discharge</t>
  </si>
  <si>
    <t>Patients with active, concurrent prescriptions for opioids at discharge, or patients with active, concurrent prescriptions for an opioid and benzodiazepine at discharge</t>
  </si>
  <si>
    <t>Patients ages 18 years and older on an active opioid or benzodiazepine prescription during the measurement period, discharged from a hospital encounter (inpatient, ED, or outpatient) during the measurement period</t>
  </si>
  <si>
    <t>Unintentional opioid overdose fatalities have become an epidemic in the last 20 years and a major public health concern in the United States (Rudd 2016). Reducing the number of unintentional overdoses has become a priority for numerous federal organizations including the Centers for Disease Control and Prevention (CDC), the Federal Interagency Workgroup for Opioid Adverse Drug Events, and the Substance Abuse and Mental Health Services Administration. The U.S. Food and Drug Administration recently announced new requirements calling for class-wide changes to drug labeling, to help inform health care providers and patients of the serious risks associated with the combined use of certain opioid medications and benzodiazepines.  Concurrent prescriptions of opioids or opioids and benzodiazepines puts patients at a greater risk of unintentional overdose due to the increased risk of respiratory depression (Dowell 2016). An analysis of national prescribing patterns shows that more than half of patients who received an opioid prescription in 2009 had filled another opioid prescription within the previous 30 days (NIDA 2011). Another analysis of more than 1 million hospital admissions in the United States found that over 43% of all patients with nonsurgical admissions were exposed to multiple opioids during their hospitalization (Herzig 2013). Studies of multiple claims and prescription databases have shown that between 5%-15% percent of patients receive concurrent opioid prescriptions and 5%-20% of patients receive concurrent opioid and benzodiazepine prescriptions across various settings (Liu 2013, Mack 2015, Park 2015). Patients who have multiple opioid prescriptions have an increased risk for overdose (Jena 2014). Rates of fatal overdose are ten times higher in patients who are co-dispensed opioid analgesics and benzodiazepines than opioids alone (Dasgupta 2015). Furthermore, concurrent use of benzodiazepines with opioids was prevalent in 31%-51% of fatal overdoses (Dowell 2016). Emergency Department (ED) visit rates involving both opioid analgesics and benzodiazepines increased from 11.0 in 2004 to 34.2 per 100,000 population in 2011 (Jones 2015).   Adopting a measure that calculates the proportion of patients prescribed two or more different opioids or opioids and benzodiazepines concurrently, has the potential to reduce preventable mortality and reduce the costs associated with adverse events related to opioid use by 1) encouraging providers to identify patients with concurrent prescriptions of opioids or opioids and benzodiazepines and 2) discouraging providers from prescribing two or more different opioids or opioids and benzodiazepines concurrently.   References:  Dasgupta, N., et al. "Cohort Study of the Impact of High-dose Opioid Analgesics on Overdose Mortality", Pain Medicine, Wiley Periodicals, Inc., Sep 2015. http://onlinelibrary.wiley.com/doi/10.1111/pme.12907/abstract   Dowell, D., Haegerich, T., Chou, R. "CDC Guideline for Prescribing Opioids for Chronic Pain - United States, 2016". MMWR Recomm Rep 2016;65. http://www.cdc.gov/media/dpk/2016/dpk-opioid-prescription-guidelines.html   Herzig, S., Rothberg, M., Cheung, M., et al. "Opioid utilization and opioid-related adverse events in nonsurgical patients in US hospitals". Nov 2013. DOI: 10.1002/jhm.2102. http://onlinelibrary.wiley.com/doi/10.1002/jhm.2102/abstract   Jena, A., et al. "Opioid prescribing by multiple providers in Medicare: retrospective observational study of insurance claims", BMJ 2014; 348:g1393 doi: 10.1136/bmj.g1393. http://www.bmj.com/content/348/bmj.g1393   Jones, CM., McAninch, JK. "Emergency Department Visits and Overdose Deaths From Combined Use of Opioids and Benzodiazepines". Am J Prev Med. 2015 Oct;49(4):493-501. doi: 10.1016/j.amepre.2015.03.040. Epub 2015 Jul 3.  http://www.ncbi.nlm.nih.gov/pubmed/26143953   Liu, Y., Logan, J., Paulozzi, L., et al. "Potential Misuse and Inappropriate Prescription Practices Involving Opioid Analgesics". Am J Manag Care. 2013 Aug;19(8):648-65. http://www.ajmc.com/journals/issue/2013/2013-1-vol19-n8/Potential-Misuse-and-Inappropriate-Prescription-Practices-Involving-Opioid-Analgesics/   Mack, K., Zhang, K., et al. "Prescription Practices involving Opioid Analgesics among Americans with Medicaid, 2010", J Health Care Poor Underserved. 2015 Feb; 26(1): 182-198. http://www.ncbi.nlm.nih.gov/pmc/articles/PMC4365785/   National Institute on Drug Abuse. "Analysis of opioid prescription practices finds areas of concern". April 2011. Retrieved from https://www.drugabuse.gov/news-events/news-releases/2011/04/analysis-opioid-prescription-practices-finds-areas-concern   Park, T., et al. "Benzodiazepine Prescribing Patterns and Deaths from Drug Overdose among US Veterans Receiving Opioid Analgesics: Case-cohort Study", BMJ 2015; 350:h2698. http://www.bmj.com/content/350/bmj.h2698   Rudd, R., Aleshire, N., Zibbell, J., et al. "Increases in Drug and Opioid Overdose Deaths - United States, 2000-2014". MMWR, Jan 2016. 64(50);1378-82 http://www.cdc.gov/mmwr/preview/mmwrhtml/mm6450a3.htm U.S. Food and Drug Administration. “FDA requires strong warnings for opioid analgesics, prescription opioid cough products, and benzodiazepine labeling related to serious risks and death from combined use”. Aug 31, 2016. http://www.fda.gov/NewsEvents/Newsroom/PressAnnouncements/ucm518697.htm</t>
  </si>
  <si>
    <t>Tobacco use is the single greatest cause of disease in the United States today and accounts for more than 480,000 deaths each year (CDC MMWR 2014). Smoking is a known cause of multiple cancers, heart disease, stroke, complications of pregnancy, chronic obstructive pulmonary disease, other respiratory problems, poorer wound healing, and many other diseases (DHHS 2014). Tobacco use creates a heavy cost to society as well as to individuals.  Smoking-attributable health care expenditures are estimated to be at least $130 billion per year in direct medical expenses for adults, and over $150 billion in lost productivity (DHHS 2014).  There is strong and consistent evidence that tobacco dependence interventions, if delivered in a timely and effective manner, significantly reduce the user's risk of suffering from tobacco-related disease and improve outcomes for those already suffering from a tobacco-related disease (DHHS 2000; Baumeister 2007; Lightwood 2003 and 1997; Rigotti 2012). Effective, evidence-based tobacco dependence interventions have been clearly identified and include brief clinician advice, individual, group, or telephone counseling, and use of FDA-approved medications. These treatments are clinically effective and extremely cost-effective relative to other commonly used disease prevention interventions and medical treatments.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(DHHS, 2008).  References:  Baumeister SE, Schumann A, Meyer C, et al. Effects of smoking cessation on health care use: is elevated risk of hospitalization among former smokers attributable to smoking-related morbidity? Drug Alcohol Depend. 2007 May 11;88(2-3):197-203. Epub 2006 Nov 21.  Centers for Disease Control and Prevention.  Current Cigarette Smoking Among Adults — United States, 2005–2013.  Morbidity and Mortality Weekly Report (MMWR) 2014. 63(47); 1108-1112. Available at: http://www.cdc.gov/mmwr/preview/mmwrhtml/mm6347a4.htm?s_cid=mm6347a4_w Lightwood JM. The economics of smoking and cardiovascular disease. Prog Cardiovasc Dis. 2003 Jul-Aug;46(1):39-78.  Lightwood JM, Glantz SA. Short-term economic and health benefits of smoking cessation: myocardial infarction and stroke. Circulation. 1997 Aug 19;96 (4):1089-96.  Rigotti, et al. Interventions for smoking cessation in hospitalized patients. Cochrane Database of Systematic Reviews. 2012. Available from: http://onlinelibrary.wiley.com/doi/10.1002/14651858.CD001837.pub3/abstract  U.S. Department of Health and Human Services. Reducing tobacco use: a report of the Surgeon General. Atlanta, GA, U.S. Department of Health and Human Services, Centers for Disease Control and Prevention, National Center for Chronic Disease Prevention and Health Promotion, Office on Smoking and Health, 2000.  US Department of Health and Human Services. The health consequences of smoking—50 years of progress: a report of the Surgeon General. Atlanta, GA: US Department of Health and Human Services, CDC; 2014. Available at http://www.surgeongeneral.gov/library/reports/50-years-of-progress/full-report.pdf   U.S. Department of Health and Human Services. Tobacco Use and Dependence Guideline Panel. Treating Tobacco Use and Dependence: 2008 Update. Rockville, MD, U.S. Department of Health and Human Services; 2008 May. Available from: http://www.ncbi.nlm.nih.gov/books/NBK63952/</t>
  </si>
  <si>
    <t>Tobacco use is the single greatest cause of disease in the United States today and accounts for more than 480,000 deaths each year (CDC MMWR 2014). Smoking is a known cause of multiple cancers, heart disease, stroke, complications of pregnancy, chronic obstructive pulmonary disease, other respiratory problems, poorer wound healing, and many other diseases (DHHS 2014). Tobacco use creates a heavy cost to society as well as to individuals.  Smoking-attributable health care expenditures are estimated to be at least $130 billion per year in direct medical expenses for adults, and over $150 billion in lost productivity (DHHS 2014).  There is strong and consistent evidence that tobacco dependence interventions, if delivered in a timely and effective manner, significantly reduce the user's risk of suffering from tobacco-related disease and improve outcomes for those already suffering from a tobacco-related disease (DHHS 2000; Baumeister 2007; Lightwood 2003 and 1997; Rigotti 2012). Effective, evidence-based tobacco dependence interventions have been clearly identified and include brief clinician advice, individual, group, or telephone counseling, and use of FDA-approved medications. These treatments are clinically effective and extremely cost-effective relative to other commonly used disease prevention interventions and medical treatments.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(DHHS, 2008).  References:  Baumeister, S. E., Schumann, A., Meyer, C., John, U., Volzke, H., &amp; Alte, D. (2007). Effects of smoking cessation on health care use: Is elevated risk of hospitalization among former smokers attributable to smoking-related morbidity? Drug and Alcohol Dependence, 88(2–3), 197–203.  Centers for Disease Control and Prevention. (2014). Current cigarette smoking among adults—United States, 2005–2013. Morbidity and Mortality Weekly Report (MMWR), 63(47), 1108–1112. Retrieved from http://www.cdc.gov/mmwr/preview/mmwrhtml/mm6347a4.htm?s_cid=mm6347a4_w. Lightwood, J. M. (2003). The economics of smoking and cardiovascular disease. Progress in Cardiovascular Diseases, 46(1), 39–78. Lightwood, J. M., &amp; Glantz, S. A. (1997). Short-term economic and health benefits of smoking cessation: Myocardial infarction and stroke. Circulation, 96(4), 1089–1096. Rigotti, N. A., Clair, C., Munafo, M. R., &amp; Stead, L. F. (2012). Interventions for smoking cessation in hospitalized patients. Cochrane Database of Systematic Reviews. Retrieved from http://onlinelibrary.wiley.com/doi/10.1002/14651858.CD001837.pub3/abstract. U.S. Department of Health and Human Services. (2014). The health consequences of smoking—50 years of progress: A report of the Surgeon General. Atlanta, GA:  U.S. Department of Health and Human Services. Reducing tobacco use: a report of the Surgeon General. Atlanta, GA, U.S. Department of Health and Human Services, Centers for Disease Control and Prevention, National Center for Chronic Disease Prevention and Health Promotion, Office on Smoking and Health, 2000.  US Department of Health and Human Services. The health consequences of smoking—50 years of progress: a report of the Surgeon General. Atlanta, GA: US Department of Health and Human Services, CDC; 2014. Available at http://www.surgeongeneral.gov/library/reports/50-years-of-progress/full-report.pdf   U.S. Department of Health and Human Services. Tobacco Use and Dependence Guideline Panel. Treating Tobacco Use and Dependence: 2008 Update. Rockville, MD, U.S. Department of Health and Human Services; 2008 May. Available from: http://www.ncbi.nlm.nih.gov/books/NBK63952/</t>
  </si>
  <si>
    <t>Identification of Opioid Use Disorder among Patients Admitted to Inpatient Psychiatric Facilities</t>
  </si>
  <si>
    <t>The measure assesses the percentage of patients admitted to an inpatient psychiatric facility who were screened and evaluated for opioid use disorder.  The performance period for the measure is one year.</t>
  </si>
  <si>
    <t>The numerator for this measure is the number of patients who were screened for opioid use disorder with a urine drug screen test, had an evaluation of the prescription drug monitoring program (PDMP) database, and an assessment of the presence or absence of opioid use disorder (OUD) by a licensed clinician documented in the medical record.</t>
  </si>
  <si>
    <t>The denominator for this measure includes any patient admitted to an IPF.</t>
  </si>
  <si>
    <t>Opioid use disorder and opioid overdose are latent risks with the use of opioid medications. These adverse drug events (ADE) are potentially preventable and current policy and literature has made a call to make a continuous effort to reduce morbidity and mortality secondary to opioids, which has achieved epidemic levels.[1-4] Opioid related ADEs including opioid use disorder (OUD) have led to an increase of deaths. Between 1999 to 2014, more than 165,000 persons died from overdose related to opioid use in the United States.[5, 6] Monitoring for any indicators of substance use allows clinicians to prevent or treat OUD and prevent related ADEs. The Diagnostic and Statistical Manual of Mental Disorders noted that “routine urine toxicology test results are often positive for opioid drugs in individuals with opioid use disorder.”[7] Urine drug testing has been consistently recommended by clinical guidelines for monitoring patients on opioid therapy and regarded as a useful marker for evaluating compliance to the therapy and detecting the misuse of prescribed medications or use of illicit agents.[1, 8, 9] Studies have suggested that results from the urine drug testing are informative in making clinical assessment on aberrant drug-taking behaviors and determining the need for clinical referral to specialists.[10, 11] Monitoring adherence to the plan of care is also recommended by guidelines to ensure the effectiveness and safety of the prescribed treatment.[1, 7] The prescription drug monitoring program (PDMP) is a central data repository that collects statewide data on the controlled substance prescriptions and can be a useful tool to monitor prescription drug utilization.[12]  Citations:  1. Dowell D, Haegerich TM, Chou R. CDC guideline for prescribing opioids for chronic pain. MMWR Recomm Rep 2016;65(1):1-49. Available at: https://www.cdc.gov/mmwr/volumes/65/rr/rr6501e1.htm.  2. Liu Y, Logan JE, Paulozzi LJ, Zhang K, Jones CM. Potential misuse and inappropriate prescription practices involving opioid analgesics. Am J Manag Care. 2013;19(8):648-65.  3. Mack KA, Zhang K, Paulozzi L, Jones C. Prescription practices involving opioid analgesics among Americans with Medicaid, 2010. J Health Care Poor Underserved. 2015;26(1):182-98.  4. Bohnert AS, Valenstein M, Bair MJ, et al. Association between opioid prescribing patterns and opioid overdose-related deaths. JAMA. 2011;305(13):1315-21.  5. Centers for Disease Control and Prevention (CDC). Wide-ranging online data for epidemiologic research (WONDER). Atlanta, GA: CDC, National Center for Health Statistics; 2016. Available at: http://wonder.cdc.gov/mcd.html.  6. Frenk SM, Porter KS, Paulozzi LJ. Prescription opioid analgesic use among adults: United States, 1999–2012. NCHS data brief, no 189. Hyattsville, MD: National Center for Health Statistics. 2015.  7. American Psychiatric Association. Substance use disorders. In: Diagnostic and Statistical Manual of Mental Disorders, 5th ed. Arlington, VA: American Psychiatric Association; 2013.  8. Chou R, Fanciullo GJ, Fine PG, et al. Clinical guidelines for the use of chronic opioid therapy in chronic noncancer pain. J Pain. Feb 2009;10(2):113-130.  9. Christo PJ, Manchikanti L, Ruan X, et al. Urine drug testing in chronic pain. Pain Physician. 2011;14:123-143.  10. Katz NP, Sherburne S, Beach M, et al. Behavioral monitoring and urine toxicology testing in patients receiving long-term opioid therapy. Anesth Analg. 2003;97:1096-1102.  11. Gilbert JW, Wheeler GR, Mick GE, et al. Urine drug testing in the treatment of chronic noncancer pain in a Kentucky private neuroscience practice: the potential effect of Medicare benefit changes in Kentucky. Pain Physician. 2010;13:187-194.  12. Sehgal N, Manchikanti L, Smith HS. Prescription opioid abuse in chronic pain: a review of opioid abuse predictors and strategies to curb opioid abuse. Pain Physician. 2012;15:eS67-ES92.</t>
  </si>
  <si>
    <t>Preventative Care and Screening: Tobacco Screening and Cessation Intervention (Group measure as defined by Am. Coll. of Surgeons)</t>
  </si>
  <si>
    <t>All adults (18 years and older) who undergo an elective surgical procedure AND who are active tobacco users AND received cessation counseling at least 2 months prior to the scheduled elective procedure.</t>
  </si>
  <si>
    <t>All patients evaluated by an eligible professional who are scheduled for an elective surgical procedure AND who are active tobacco users.</t>
  </si>
  <si>
    <t xml:space="preserve">Effects of a perioperative smoking cessation intervention on postoperative complications.  Lindstrom D; Azodi OS et al. Annals of Surgery 2008; 248(5); 739-45.   The effectiveness of a perioperative smoking cessation program: A randomized clinical trial  Lee SM; Landry J; Jones PM et al. Anesthesia &amp; Analgesia 2013; 177(3); 605-13.   U.S. Department of Health and Human Services. Public Health Service, 2008   Interventions for preoperative smoking cessation  Thomsen T, Villebro N, Moller AM.  Cochrane Database Systematic Review. 2014  • Strength of Evidence = A o All patients should be asked if they use tobacco and should have their tobacco use status documented on a regular basis. Evidence has shown that clinic screening systems, such as expanding the vital signs to include tobacco use status, significantly increase rates of clinical intervention.  o All physicians should strongly advise every patient who smokes to quit because evidence suggests that physicians’ advice to quit smoking increases abstinence rates.  o The combination of counseling and medication is more effective for smoking cessation than either medication or counseling alone. Therefore, both counseling and medication should be provided to patients trying to quit smoking. </t>
  </si>
  <si>
    <t>American College of Surgeons</t>
  </si>
  <si>
    <t>Adult Local Current Smoking Prevalence</t>
  </si>
  <si>
    <t>Percentage of adult (age 18 and older) in select county that currently smoke, defined as adults who reported having smoked at least 100 cigarettes in their lifetime and currently smoke.</t>
  </si>
  <si>
    <t>Centers for Disease Control and Prevention, Centers for Medicare &amp; Medicaid Services</t>
  </si>
  <si>
    <t>The numerator is current adult smokers (age 18 and older) in a geographically defined area who live in households.</t>
  </si>
  <si>
    <t>The adult (age 18 and older) population in a geographically defined area who live in households</t>
  </si>
  <si>
    <t>Cigarette smoking is still the leading preventable cause of death and disease in the U.S. and costs the U.S. health care system nearly $170 billion in direct medical care for adults each year (CDC 2014a; HHS 2014; Xu et al. 2014). Currently more than 16 million US residents are living with a smoking-related illness (HHS 2014). Smoking harms nearly every organ in the body and has been causally linked to numerous cancers, heart disease and stroke, chronic obstructive pulmonary disease, pneumonia, other respiratory diseases, aortic aneurysm, peripheral vascular disease, cataracts and blindness, age-related macular degeneration, periodontitis, diabetes, pregnancy and reproductive complications, bone fractures, arthritis, and reduced immune function (HHS, 2014). Mortality among current smokers is two to three times that of persons who never smoked (Jha et al. 2013). Since the first Surgeon General’s Report on Smoking and Health in 1964, cigarette smoking has killed more than 20 million people in the U.S. (HHS 2014). Between 2005-2009, 87% of lung cancer deaths, 61% of all pulmonary disease deaths, and 32% of all coronary heart disease deaths were attributable to smoking and secondhand smoke exposure (HHS, 2014), making it an essential risk factor to address to reduce both disease burden and health care costs.  The toll smoking takes on health extends beyond the smokers. Since 1964, almost 2.5 million nonsmoking adults have died from heart disease and lung cancer caused by exposure to secondhand smoke, and 100,000 babies have died of sudden infant death syndrome or complications from prematurity, low birth weight, or other conditions caused by parental smoking, particularly smoking by the mother (HHS, 2014). Reducing cigarette smoking in the community can impact the health and health care costs of nonsmokers as well.  CDC (Centers for Disease Control and Prevention). (2014a). CDC’s Tips from Former Smokers campaign provided outstanding return on investment. Atlanta, GA. Available at: http://www.cdc.gov/media/releases/2014/p1210-tips-roi.html. (Accessed 27 October, 2015).  HHS (US Department of Health and Human Services). (2014). The Health Consequences of Smoking—50 Years of Progress: A Report of the Surgeon General. Atlanta, GA: US Department of Health and Human Services, Centers for Disease Control and Prevention, National Center for Chronic Disease Prevention and Health Promotion, Office on Smoking and Health. Available at: http://www.surgeongeneral.gov/library/reports/50-years-of-progress/full-report.pdf. (Accessed 23 September, 2015).  Xu X, Bishop EE, Kennedy SM, Simpson SA, Pechacek TF. (2014) Annual Healthcare Spending Attributable to Cigarette Smoking: An Update. American Journal of Preventive Medicine, 48(3), p.326-333. Available at: https://www.ncbi.nlm.nih.gov/pmc/articles/PMC4603661/ (Accessed 24 September, 2015).  Jha, P. and Peto, R. (2014). Global effects of smoking, of quitting, and of taxing tobacco. New England Journal of Medicine, 2014(370), p.60-68. Available at: http://www.nejm.org/doi/full/10.1056/nejmra1308383. (Accessed 22 October, 2015). doi: 10.1056/NEJMra1308383</t>
  </si>
  <si>
    <t>NQF: 2020</t>
  </si>
  <si>
    <t>Assessment and Management of Chronic Pain: Patients with chronic pain prescribed an opioid who have an opioid agreement form and an annual urine toxicology screen</t>
  </si>
  <si>
    <t>AHRQ</t>
  </si>
  <si>
    <t xml:space="preserve">CA 1115 Waiver – PRIME </t>
  </si>
  <si>
    <t xml:space="preserve">Alcohol and Drug Misuse (SBIRT) </t>
  </si>
  <si>
    <t>http://www.dhcs.ca.gov/provgovpart/Documents/MC2020_AttachmentQ_PRIMEProjectsMetrics.pdf</t>
  </si>
  <si>
    <t>Oregon CCO</t>
  </si>
  <si>
    <t>*AHRQ/SFHN, AHS, UCSD</t>
  </si>
  <si>
    <t xml:space="preserve">Patients with chronic pain on long term opioid therapy checked in PDMPs </t>
  </si>
  <si>
    <t>https://www.dshs.wa.gov/sites/default/files/SESA/rda/documents/research-6-56.pdf</t>
  </si>
  <si>
    <t>Substance use disorder treatment penetration (SUPPL-AOD )</t>
  </si>
  <si>
    <t xml:space="preserve">Substance use disorder treatment need is identified using the criteria noted in the Behavioral Health Risk Groups section above. Substance use disorder treatment receipt is defined to include the following service modalities: inpatient or residential treatment services, outpatient treatment services, opiate substitution treatment services, other medication-assisted treatment (buprenorphine) and case management services. </t>
  </si>
  <si>
    <t xml:space="preserve">Include in the numerator all individuals receiving at least one substance use disorder treatment  service meeting at least one of the following criteria in the 12‐month measurement year (SUDTx‐Pen‐Value‐Set‐2.xlsx and SUD‐Tx‐Pen‐Value‐Set‐3.xlsx):  1. Inpatient or residential substance use disorder treatment services  2. Outpatient substance use disorder treatment services  3. Methadone opiate substitution treatment services  4. Other medication‐assisted treatment using medications indicated in SUD‐Tx‐Pen‐ValueSet‐3.xlsx  Classification of BHO services is based on procedure code and modifier field values defined in  the applicable Service Encounter Reporting Instructions (SERI).  </t>
  </si>
  <si>
    <t>Include in the denominator all individuals in the eligible population with a substance use  disorder treatment need.  </t>
  </si>
  <si>
    <t>Washington State</t>
  </si>
  <si>
    <t xml:space="preserve">SUD Treatment Initiation and Engagement (Washington Circle adaptation) 
SUD Treatment Initiation and Engagement (Washington Circle adaptation) 
</t>
  </si>
  <si>
    <t xml:space="preserve">State adaptation of the Washington Circle definition. The Washington Circle is a group  of national experts in substance use policy, research, and performance management  seeking to improve the effectiveness of prevention and treatment services through the  use of performance measurement systems.  The Washington Circle has been convened  and supported by the Center for Substance Abuse Treatment since 1998.  </t>
  </si>
  <si>
    <t xml:space="preserve">Initially, the Criminal Justice and Forensic Patients workgroup (as directed by 2SSB 5732 and EHB 1519)  selected the pre‐existing “Chemical Dependency Treatment Retention” to incentivize access to alcohol  and drug treatment for adults, including criminally‐involved individuals1. Subsequently, the Regional  Support Network 1519 Performance Measure Workgroup provided guidance that the Washington  Circle’s Substance Use Disorder (SUD) Treatment Initiation and Engagement measure better captured  SUD providers’ actions that contribute to patients’ sustained involvement in SUD treatment.  
</t>
  </si>
  <si>
    <t>https://www.dshs.wa.gov/sites/default/files/SESA/rda/documents/cross-system/SUD-Treatment-Initiation-and-Engagemen.pdf</t>
  </si>
  <si>
    <t>Initiation of SUD treatment: occurrence of at least one face‐to‐face outpatient  treatment session within 14 days following the start of a new SUD outpatient or  intensive outpatient service episode or at least one day of residential SUD  treatment or Opiate Substitution treatment (Appendix A). Treatment activity on  the episode start date does not count towards initiation. Qualifying events need  not occur with the provider starting the episode.  All qualifying SUD and COD  services (Appendix A) received by the client within the 14 day time frame count  towards initiation.</t>
  </si>
  <si>
    <t>Engagement of SUD treatment: occurrence of at least two additional days of SUD  tx within the 30 days following initiation of SUD treatment. The two days of  treatment criteria can be met with any combination of days with a face‐to‐face  outpatient treatment session, a residential SUD tx overnight stay, or an Opiate  Substitution “dose day” (Appendix A). Qualifying events need not occur with the  provider starting the episode.  All qualifying SUD and COD services (Appendix A)  received by the client within the 30‐days following initiation. </t>
  </si>
  <si>
    <t xml:space="preserve">Standardized assessment to identify level of substance use , Standardized assessment to identify level of substance use </t>
  </si>
  <si>
    <t>The SBIRT measure, or Screening, Brief Intervention, and Referral to Treatment, measures the percentage of members (ages 12-17) who had appropriate screening and intervention for alcohol or other substance abuse.</t>
  </si>
  <si>
    <t>Medicaid, Medicare Physician Quality Reporting System (PQRS), Physician Feedback/Quality and Resource Use Reports (QRUR), Physician Value-Based Payment Modifier (VBM), Qualified Health Plan (QHP) Quality Rating System (QRS)
NQF Medicaid Adult Core Set; Ohio Medicaid</t>
  </si>
  <si>
    <t>Tobacco Use and Help with Quitting Among Adolescents</t>
  </si>
  <si>
    <t>BV-491</t>
  </si>
  <si>
    <t>Bying Value</t>
  </si>
  <si>
    <t>Percentage of adolescents 12 to 20 years of age with a primary care visit during the measurement year for whom tobacco use status was documented and received help with quitting if identified as a tobacco user</t>
  </si>
  <si>
    <t xml:space="preserve">CMS Merit-based Incentive Payment System (MIPS) - General Practice/Family Medicine, Internal Medicine, and Pediatrics
Version Date: CY 2017 </t>
  </si>
  <si>
    <t>Feasibility (Numeric)</t>
  </si>
  <si>
    <t>Scientific Acceptability (Numeric)</t>
  </si>
  <si>
    <t>Usability (Numeric)</t>
  </si>
  <si>
    <t>Evidence (Numeric)</t>
  </si>
  <si>
    <t>Raw Score (Updated Percentages)</t>
  </si>
  <si>
    <t>Prevalence of any tobacco use (cigarettes, cigars, smokeless tobacco) by high school age students</t>
  </si>
  <si>
    <t>Percentage of cigarette smokin among adults</t>
  </si>
  <si>
    <t>NY DSRIP #25</t>
  </si>
  <si>
    <t>NY DSRIP #24</t>
  </si>
  <si>
    <t>NY DSRIP #23</t>
  </si>
  <si>
    <t>NY DISRIP # 58</t>
  </si>
  <si>
    <t>Percentage of adolescents (youths grade 9-12) reporting use of alcohol on at least one day for the past 30 days</t>
  </si>
  <si>
    <t>Percentage of adolescents (youths grade 9-12) reporting non medical use of pain relievers in the past year</t>
  </si>
  <si>
    <t>Age-adjusted percentage of adult binge drinking during the past month</t>
  </si>
  <si>
    <t>The percentage of adolescents (grades 9-12) reporting use of alcohol on at least one day in the past 30 days.</t>
  </si>
  <si>
    <t>The percentage of adolescents (aged 12-17 years) reporting non-medical use of pain relievers.</t>
  </si>
  <si>
    <t>The percentage of respondents (aged 18 years and older) reporting binge drinking on one or more occasions in the past 30 days. Binge drinking is defined as men having 5 or more drinks or women having 4 or more drinks on one occasion. The percentage is adjusted for age.</t>
  </si>
  <si>
    <t>NY DISRIP # 59</t>
  </si>
  <si>
    <t>NY DISRIP # 61</t>
  </si>
  <si>
    <t>Medium- Use by state/local/health plan for accountability/PI. Intended use in federal or state medicaid recipients, Medium- Use by state/local/health plan for accountability/PI. Intended use in federal or state medicaid recipients</t>
  </si>
  <si>
    <t>https://apps.health.ny.gov/doh2/applinks/ebi/SASStoredProcess/guest?_program=/EBI/PHIG/apps/dashboard/pa_dashboard&amp;p=abt1</t>
  </si>
  <si>
    <t>Utilization of smoking cessation benefits among smokers who are enrolled in Medicaid Managed Care</t>
  </si>
  <si>
    <t>Medicare, CMS Merit-Based Incentive Payment System (MIPS)- General Practice/Family Medicine, Internal Medicine, Pediatrics
CMS Physician Quality Reporting (PQRS)</t>
  </si>
  <si>
    <t>Buying Value, PQRS</t>
  </si>
  <si>
    <t>NQF: #1654</t>
  </si>
  <si>
    <t>NQF: #1651</t>
  </si>
  <si>
    <t>NQF: #1656</t>
  </si>
  <si>
    <t>NCQA (HEDIS)</t>
  </si>
  <si>
    <t>Proprietary Client Data System, Proprietary Client Data System</t>
  </si>
  <si>
    <t>No, No</t>
  </si>
  <si>
    <t xml:space="preserve">In a study on the provision of evidence-based care and preventive services provided in hospitals for 30 different medical conditions, quality varied substantially according to diagnosis. Adherence to recommended practices for treatment of substance use ranked last, with only 10% of patients receiving proper care (McGlynn 2003, Gentilello 2005). Currently, less than one in twenty patients with an addiction are referred for treatment (Gentilello 1999). 
Unfortunately, many physicians mistakenly believe that substance use problems are largely confined to the young. They are significantly less likely to recognize an alcohol problem in an older patient than in a younger one. (Curtis 1989) As a result, these problems usually go undetected, resulting in harmful, expensive, and sometimes even catastrophic consequences.
This is demonstrated by the fact that few older adults who need substance use treatment actually receive it.  In 2005, persons 65 years and older made up only 11,344 out of 1.8 million substance use treatment episodes recorded.(SAMHSA 2007), In a study on the provision of evidence-based care and preventive services provided in hospitals for 30 different medical conditions, quality varied substantially according to diagnosis. Adherence to recommended practices for treatment of substance use ranked last, with only 10% of patients receiving proper care (McGlynn 2003, Gentilello 2005). Currently, less than one in twenty patients with an addiction are referred for treatment (Gentilello 1999). </t>
  </si>
  <si>
    <t>In field testing</t>
  </si>
  <si>
    <r>
      <rPr>
        <b/>
        <sz val="11"/>
        <color theme="1"/>
        <rFont val="Calibri"/>
        <family val="2"/>
        <scheme val="minor"/>
      </rPr>
      <t>Feasibility</t>
    </r>
    <r>
      <rPr>
        <sz val="11"/>
        <color theme="1"/>
        <rFont val="Calibri"/>
        <family val="2"/>
        <scheme val="minor"/>
      </rPr>
      <t xml:space="preserve"> is the extent to which the specifications, including measure logic, require data that are readily available or could be captured without undue burden and can be implemented for performance measurement
</t>
    </r>
    <r>
      <rPr>
        <b/>
        <sz val="11"/>
        <color theme="1"/>
        <rFont val="Calibri"/>
        <family val="2"/>
        <scheme val="minor"/>
      </rPr>
      <t>Data Source:</t>
    </r>
    <r>
      <rPr>
        <sz val="11"/>
        <color theme="1"/>
        <rFont val="Calibri"/>
        <family val="2"/>
        <scheme val="minor"/>
      </rPr>
      <t xml:space="preserve"> Source(s) from which data are obtained for measurement.</t>
    </r>
  </si>
  <si>
    <r>
      <rPr>
        <b/>
        <sz val="11"/>
        <color theme="1"/>
        <rFont val="Calibri"/>
        <family val="2"/>
        <scheme val="minor"/>
      </rPr>
      <t>High</t>
    </r>
    <r>
      <rPr>
        <sz val="11"/>
        <color theme="1"/>
        <rFont val="Calibri"/>
        <family val="2"/>
        <scheme val="minor"/>
      </rPr>
      <t xml:space="preserve"> (3): Administrative/Claims/Registry data
</t>
    </r>
    <r>
      <rPr>
        <b/>
        <sz val="11"/>
        <color theme="1"/>
        <rFont val="Calibri"/>
        <family val="2"/>
        <scheme val="minor"/>
      </rPr>
      <t>Medium</t>
    </r>
    <r>
      <rPr>
        <sz val="11"/>
        <color theme="1"/>
        <rFont val="Calibri"/>
        <family val="2"/>
        <scheme val="minor"/>
      </rPr>
      <t xml:space="preserve"> (2): Paper Record/Medical record/EHR
</t>
    </r>
    <r>
      <rPr>
        <b/>
        <sz val="11"/>
        <color theme="1"/>
        <rFont val="Calibri"/>
        <family val="2"/>
        <scheme val="minor"/>
      </rPr>
      <t>Low</t>
    </r>
    <r>
      <rPr>
        <sz val="11"/>
        <color theme="1"/>
        <rFont val="Calibri"/>
        <family val="2"/>
        <scheme val="minor"/>
      </rPr>
      <t xml:space="preserve"> (1): PRO-PM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</si>
  <si>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r>
      <rPr>
        <b/>
        <sz val="11"/>
        <color theme="1"/>
        <rFont val="Calibri"/>
        <family val="2"/>
        <scheme val="minor"/>
      </rPr>
      <t xml:space="preserve">High (3): </t>
    </r>
    <r>
      <rPr>
        <sz val="11"/>
        <color theme="1"/>
        <rFont val="Calibri"/>
        <family val="2"/>
        <scheme val="minor"/>
      </rPr>
      <t xml:space="preserve">Currently NQF endorsed OR evidence of reliability/validity testing in the Medicaid population
</t>
    </r>
    <r>
      <rPr>
        <b/>
        <sz val="11"/>
        <color theme="1"/>
        <rFont val="Calibri"/>
        <family val="2"/>
        <scheme val="minor"/>
      </rPr>
      <t xml:space="preserve">
Medium (2): </t>
    </r>
    <r>
      <rPr>
        <sz val="11"/>
        <color theme="1"/>
        <rFont val="Calibri"/>
        <family val="2"/>
        <scheme val="minor"/>
      </rPr>
      <t xml:space="preserve">Any evidence of reliability/validity testing OR testing in Medicaid project is underway
</t>
    </r>
    <r>
      <rPr>
        <b/>
        <sz val="11"/>
        <color theme="1"/>
        <rFont val="Calibri"/>
        <family val="2"/>
        <scheme val="minor"/>
      </rPr>
      <t xml:space="preserve">
Low (1): </t>
    </r>
    <r>
      <rPr>
        <sz val="11"/>
        <color theme="1"/>
        <rFont val="Calibri"/>
        <family val="2"/>
        <scheme val="minor"/>
      </rPr>
      <t xml:space="preserve">No evidence of testing
</t>
    </r>
    <r>
      <rPr>
        <b/>
        <sz val="11"/>
        <color theme="1"/>
        <rFont val="Calibri"/>
        <family val="2"/>
        <scheme val="minor"/>
      </rPr>
      <t xml:space="preserve">
Unsure (0)
</t>
    </r>
    <r>
      <rPr>
        <sz val="11"/>
        <color theme="1"/>
        <rFont val="Calibri"/>
        <family val="2"/>
        <scheme val="minor"/>
      </rPr>
      <t xml:space="preserve">
</t>
    </r>
  </si>
  <si>
    <r>
      <rPr>
        <b/>
        <sz val="11"/>
        <color theme="1"/>
        <rFont val="Calibri"/>
        <family val="2"/>
        <scheme val="minor"/>
      </rPr>
      <t>Usability</t>
    </r>
    <r>
      <rPr>
        <sz val="11"/>
        <color theme="1"/>
        <rFont val="Calibri"/>
        <family val="2"/>
        <scheme val="minor"/>
      </rPr>
      <t xml:space="preserve"> is the extent to which potential audiences (e.g. state Medicaid agencies, health plans, consumers, purchasers, providers, policymakers) are using or could use performance results for both accountability and quality improvement to achieve the goal of high-quality, efficient healthcare for individuals or populations.</t>
    </r>
  </si>
  <si>
    <r>
      <rPr>
        <b/>
        <sz val="11"/>
        <color theme="1"/>
        <rFont val="Calibri"/>
        <family val="2"/>
        <scheme val="minor"/>
      </rPr>
      <t>High</t>
    </r>
    <r>
      <rPr>
        <sz val="11"/>
        <color theme="1"/>
        <rFont val="Calibri"/>
        <family val="2"/>
        <scheme val="minor"/>
      </rPr>
      <t xml:space="preserve"> (3): Use in federal program or use in multiple states for accountability/quality improvement
</t>
    </r>
    <r>
      <rPr>
        <b/>
        <sz val="11"/>
        <color theme="1"/>
        <rFont val="Calibri"/>
        <family val="2"/>
        <scheme val="minor"/>
      </rPr>
      <t>Medium</t>
    </r>
    <r>
      <rPr>
        <sz val="11"/>
        <color theme="1"/>
        <rFont val="Calibri"/>
        <family val="2"/>
        <scheme val="minor"/>
      </rPr>
      <t xml:space="preserve"> (2): Use by state/local/health plan for accountability/quality improvement or planned use in state Medicaid programs 
</t>
    </r>
    <r>
      <rPr>
        <b/>
        <sz val="11"/>
        <color theme="1"/>
        <rFont val="Calibri"/>
        <family val="2"/>
        <scheme val="minor"/>
      </rPr>
      <t>Low</t>
    </r>
    <r>
      <rPr>
        <sz val="11"/>
        <color theme="1"/>
        <rFont val="Calibri"/>
        <family val="2"/>
        <scheme val="minor"/>
      </rPr>
      <t xml:space="preserve"> (1): No indication of use in field or any programs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</si>
  <si>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t>Column Name</t>
  </si>
  <si>
    <t>Status of NQF endorsement for measures with an NQF number.</t>
  </si>
  <si>
    <t>NQF or other measure identifier number.</t>
  </si>
  <si>
    <t>Applicable CMS quality domain.</t>
  </si>
  <si>
    <t>Applicable identified key words related to the specific IAP program area.</t>
  </si>
  <si>
    <t>Measure type based on NQF taxonomy.</t>
  </si>
  <si>
    <t>Name of measure or measure concept.</t>
  </si>
  <si>
    <t>Measure description, if available.</t>
  </si>
  <si>
    <t>Measure or measure concept</t>
  </si>
  <si>
    <t>Numerator statement, if available.</t>
  </si>
  <si>
    <t>Denominator statement, if available.</t>
  </si>
  <si>
    <t>Source(s) from which data are obtained for measurement.</t>
  </si>
  <si>
    <t>Level of analysis, if available.</t>
  </si>
  <si>
    <t>Care setting, if available.</t>
  </si>
  <si>
    <t>Link to evidence, if available.</t>
  </si>
  <si>
    <t xml:space="preserve">This criterion makes sure that the information needed to calculate a measure is readily
available so that the effort of measurement is worth it. The most feasible measures use electronic data
that is routinely collected during the delivery of care. </t>
  </si>
  <si>
    <t>Scientific acceptability of the measurement properties: This principle asks if a measure will provide consistent and credible information about the quality of care by evaluating its reliability and validity.</t>
  </si>
  <si>
    <t>Any federal or state programs the measure is currently used in.</t>
  </si>
  <si>
    <t>Measure steward and/or developer, if available.</t>
  </si>
  <si>
    <r>
      <t>The database or source of the measure or concept information (</t>
    </r>
    <r>
      <rPr>
        <u/>
        <sz val="11"/>
        <color theme="1"/>
        <rFont val="Calibri"/>
        <family val="2"/>
        <scheme val="minor"/>
      </rPr>
      <t xml:space="preserve">not </t>
    </r>
    <r>
      <rPr>
        <sz val="11"/>
        <color theme="1"/>
        <rFont val="Calibri"/>
        <family val="2"/>
        <scheme val="minor"/>
      </rPr>
      <t>data source for calculating performance on the measure itself).</t>
    </r>
  </si>
  <si>
    <t>Other information of note.</t>
  </si>
  <si>
    <t>Reducing Substance Use Disorders</t>
  </si>
  <si>
    <t xml:space="preserve">NQF Behavioral Health </t>
  </si>
  <si>
    <t>TOB-1 Tobacco Use Screening</t>
  </si>
  <si>
    <t>Hospitalized patients age 18 years and older who are screened within the first day of admission for tobacco use (cigarettes, smokeless tobacco, pipe and cigars) within the past 30 days. This measure is intended to be used as part of a set of 4 linked measures addressing Tobacco Use (TOB-2 Tobacco Use Treatment Provided or Offered (during the hospital stay); TOB-3 Tobacco Use Treatment Provided or offered at Discharge; TOB-4 Tobacco Use: Assessing Status After Discharge [temporarily suspended].)</t>
  </si>
  <si>
    <t>The number of patients who were screened for tobacco use status within the first day of admission.</t>
  </si>
  <si>
    <t>Hospital Compare, Inpatient Psychiatric Facility Quality Reporting</t>
  </si>
  <si>
    <t>The Joint Commitssion</t>
  </si>
  <si>
    <t>NQF Behavioral Health</t>
  </si>
  <si>
    <t>TOB - 2 Tobacco Use Treatment Provided or Offered and the subset measure TOB-2a Tobacco Use Treatment</t>
  </si>
  <si>
    <t>The measure is reported as an overall rate which includes all hospitalized patients 18 years of age and older to whom tobacco use treatment was provided during the hospital stay, or offered and refused, and a second rate, a subset of the first, which includes only those patients who received tobacco use treatment during the hospital stay. Refer to section 2a1.10 Stratification Details/Variables for the rationale for the addition of the subset measure. These measures are intended to be used as part of a set of 4 linked measures addressing Tobacco Use (TOB-1 Tobacco Use Screening; TOB-3 Tobacco Use Treatment Provided or Offered at Discharge; TOB-4 Tobacco Use: Assessing Status After Discharge [temporarily suspended].)</t>
  </si>
  <si>
    <t>TOB-2: The number of patients who received or refused practical counseling to quit AND received or refused FDA-approved cessation medications during the hospital stay.
TOB-2a: The number of patients who received practical counseling to quit AND received FDA-approved cessation medications during the hospital stay.</t>
  </si>
  <si>
    <t>The number of hospitalized inpatients 18 years of age and older identified as current tobacco users</t>
  </si>
  <si>
    <t>TOB - 3 Tobacco Use Treatment Provided or Offered at Discharge and the subset measure TOB-3a Tobacco Use Treatment at Discharge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</si>
  <si>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 These measures are intended to be used as part of a set of 4 linked measures addressing Tobacco Use (TOB-1 Tobacco Use Screening; TOB 2 Tobacco Use Treatment Provided or Offered During the Hospital Stay; TOB-4 Tobacco Use: Assessing Status After Discharge [temporarily suspended]).</t>
  </si>
  <si>
    <t>TOB-3: The number of patients who received or refused evidence-based outpatient counseling AND received or refused a prescription for FDA-approved cessation medication at discharge
TOB-3a: The number of patients who were referred to evidence-based outpatient counseling AND received a prescription for FDA-approved cessation medication at discharge.</t>
  </si>
  <si>
    <t>Glossary of Terms</t>
  </si>
  <si>
    <t>Acronym</t>
  </si>
  <si>
    <t>Full name</t>
  </si>
  <si>
    <t>HHQRP</t>
  </si>
  <si>
    <t>Home Health Quality Reporting Program</t>
  </si>
  <si>
    <t>HVBP</t>
  </si>
  <si>
    <t>Hospital Value-Based Purchasing Program</t>
  </si>
  <si>
    <t>MIPS</t>
  </si>
  <si>
    <t>Merit-Based Incentive Payment System Program</t>
  </si>
  <si>
    <t xml:space="preserve">MSSP </t>
  </si>
  <si>
    <t>Medicare Share Savings Program</t>
  </si>
  <si>
    <t xml:space="preserve">Hospitalization and ED use </t>
  </si>
  <si>
    <t>Substance Use Disorder Treatment Penetration (AOD)</t>
  </si>
  <si>
    <t xml:space="preserve">The percentage of members with a substance use disorder treatment need who received substance use disorder treatment in the measurement year </t>
  </si>
  <si>
    <t>Include in the numerator all individuals receiving at least one substance use disorder treatemnt service meeting at least one of the following criteria in the 12-month measurement year (SUD-Tx-Pen-Value-Set-2.xlsx and SUD-Tx-Pen-Value-Set-3.xlsx):
1. Inpatient or residential substance use disorder treatment services 
2. Outpatient substance use disorder treatment services
3. Methadone opiate substitution treatment servcies
4. Other medication-assisted treatment using medications indicated in SUD-Tx-Pen-Value-Set-3.xlsx
Classification of BHO services is based on procedure code and modifier field values defined in the applicable Service Encounter Reporting Instructions (SERI)</t>
  </si>
  <si>
    <t>Include in the denominator all individuals in the eligible population with a substance use 
disorder treatment need</t>
  </si>
  <si>
    <t>Reported in Washington State</t>
  </si>
  <si>
    <t>Washington State Department of Social and Health Services</t>
  </si>
  <si>
    <t>Measure Specifications (Care Setting and Level of Analysis unspecified)</t>
  </si>
  <si>
    <t>Sources Reviewed to Date</t>
  </si>
  <si>
    <t>ACSC</t>
  </si>
  <si>
    <t>Ambulatory Care Sensitive Condition</t>
  </si>
  <si>
    <t>ACO</t>
  </si>
  <si>
    <t>Accountable Care Organization</t>
  </si>
  <si>
    <t>Agency for Healthcare Research and Quality</t>
  </si>
  <si>
    <t>ED</t>
  </si>
  <si>
    <t>HBIPS-5</t>
  </si>
  <si>
    <t>Hospital Based Inpatient Psychiatric Services</t>
  </si>
  <si>
    <t>LTSS</t>
  </si>
  <si>
    <t>Long-Term Services and Supports</t>
  </si>
  <si>
    <t>Physician Quality Reporting System</t>
  </si>
  <si>
    <t>IPF</t>
  </si>
  <si>
    <t>Inpatient Psychiatric Facility</t>
  </si>
  <si>
    <t>RCCO</t>
  </si>
  <si>
    <t>Regional Care Collaborative Organization</t>
  </si>
  <si>
    <t>CCO</t>
  </si>
  <si>
    <t>Collaborative Care Organization</t>
  </si>
  <si>
    <t>NQMC</t>
  </si>
  <si>
    <t>National Quality measures Clearinghouse</t>
  </si>
  <si>
    <t>NY DSRP</t>
  </si>
  <si>
    <t>New York Delivery System Reform Incentive Payment Program</t>
  </si>
  <si>
    <t>National Committee for Quality Assurance</t>
  </si>
  <si>
    <r>
      <rPr>
        <b/>
        <sz val="11"/>
        <color theme="1"/>
        <rFont val="Calibri"/>
        <family val="2"/>
        <scheme val="minor"/>
      </rPr>
      <t xml:space="preserve">Scientific Acceptability, </t>
    </r>
    <r>
      <rPr>
        <sz val="11"/>
        <color theme="1"/>
        <rFont val="Calibri"/>
        <family val="2"/>
        <scheme val="minor"/>
      </rPr>
      <t>which refers to a measure’s reliability and validity, is the extent to which a measure, as specified, produces consistent (reliable) and credible (valid) results about the quality of care when implemented.</t>
    </r>
    <r>
      <rPr>
        <b/>
        <sz val="11"/>
        <color theme="1"/>
        <rFont val="Calibri"/>
        <family val="2"/>
        <scheme val="minor"/>
      </rPr>
      <t/>
    </r>
  </si>
  <si>
    <t>Use in federal, state programs and/or core sets</t>
  </si>
  <si>
    <t xml:space="preserve">This program area focuses on working with states to design and implement Medicaid delivery reforms that improve the health and healthcare for Medicaid beneficiaries with substance use disorders (i.e., alcohol and/or drugs)
</t>
  </si>
  <si>
    <t>Legend</t>
  </si>
  <si>
    <t>Clinical Care</t>
  </si>
  <si>
    <t>Care Coordination</t>
  </si>
  <si>
    <t>Safety</t>
  </si>
  <si>
    <t xml:space="preserve"> </t>
  </si>
  <si>
    <r>
      <t xml:space="preserve">Center for Quality Assessment and Improvement in Mental Health; Amercian Society of Addiction Medicine, Kennedy Center Report on a Core Set of Outcome Measures for Behavioral Health; CMS Measure Inventory; ACO PCMH Primary Care Measures; IMPACT Act Measures; Pharmacy Quality Alliance; SAMSHA publication on Behavioral Health Quality Framework; MIPS and APM Measures; CMMI Behavioral Health Integration Projects; NQF Dual Eligibles Measure Sets; NQF Medicaid Adult and Child Core Set; NQF Readmissions 2015-2017; NQF HCBS; NQF Behavioral Health; NQF Persone-Family Centered Care; NQF Population Health; NQF Care COordiantion; Outcome Measures for Early Intervention with Schizophrenia projects (RAISE); Healthcare Effectiveness Data and Information Set (HEDIS); The National Academies PressVital Signs;  Potentially Preventable Events (PPE) concept to measure hospital and health plan performance; CHCS Complex Populations; Managed Medical Care for Persons with Disabilities and Behavioral Health needs; Cross-System Outcome measures for Adults Enrolled in Medicaid
</t>
    </r>
    <r>
      <rPr>
        <u/>
        <sz val="11"/>
        <color theme="1"/>
        <rFont val="Calibri"/>
        <family val="2"/>
        <scheme val="minor"/>
      </rPr>
      <t>State Sources Reviewed:</t>
    </r>
    <r>
      <rPr>
        <sz val="11"/>
        <color theme="1"/>
        <rFont val="Calibri"/>
        <family val="2"/>
        <scheme val="minor"/>
      </rPr>
      <t xml:space="preserve"> Minnesota, New York DSRIP, Colorado RCCO, Oregon CCO, Massachusets, Ohio, Arkansas, KanCare (Kansas)</t>
    </r>
  </si>
  <si>
    <t>High- Administrative/claims</t>
  </si>
  <si>
    <t>Medium- Paper record/medical record/EHR (pharmacy, laboratory)/registry (pharmacy/laboratory)</t>
  </si>
  <si>
    <t>Depression: the percentage of patients diagnosed with unipolar depression who receive an initial assessment that considers alcohol and chemical substance use.</t>
  </si>
  <si>
    <t xml:space="preserve">This measure is used to assess the percentage of patients with unipolar depression, who receive an initial assessment that considers alcohol and chemical substance use. </t>
  </si>
  <si>
    <t>STABLE Project National Coordinating Council</t>
  </si>
  <si>
    <t>https://www.qualitymeasures.ahrq.gov/summaries/summary/28252/depression-the-percentage-of-patients-diagnosed-with-unipolar-depression-who-receive-an-initial-assessment-that-considers-alcohol-and-chemical-substance-use?q=Substance+use+</t>
  </si>
  <si>
    <t>Patients diagnosed with unipolar depression (see the related "Denominator Inclusions/Exclusions" field)</t>
  </si>
  <si>
    <t>Patients who receive an initial assessment for unipolar depression that includes consideration of alcohol/chemical substance use (see the related "Numerator Inclusions/Exclusions" field)</t>
  </si>
  <si>
    <t>Mental health/substance abuse: mean of patients' change scores on the "Substance Abuse" subscale of the BASIS-24® survey.</t>
  </si>
  <si>
    <t>Eisen, Susan V., PhD</t>
  </si>
  <si>
    <t>https://www.qualitymeasures.ahrq.gov/summaries/summary/27497/mental-healthsubstance-abuse-mean-of-patients-change-scores-on-the-substance-abuse-subscale-of-the-basis24--survey?q=Substance+use+</t>
  </si>
  <si>
    <t>Substance use disorders: percentage of patients aged 18 years and older with a diagnosis of current opioid addiction who were counseled regarding psychosocial AND pharmacologic treatment options for opioid addiction within the 12 month reporting period.</t>
  </si>
  <si>
    <t xml:space="preserve">American Psychiatric Association
National Committee for Quality Assurance
Physician Consortium for Performance Improvement®
</t>
  </si>
  <si>
    <t>https://www.qualitymeasures.ahrq.gov/summaries/summary/27958/substance-use-disorders-percentage-of-patients-aged-18-years-and-older-with-a-diagnosis-of-current-opioid-addiction-who-were-counseled-regarding-psychosocial-and-pharmacologic-treatment-options-for-opioid-addiction-within-the-12-month-reporting-period?q=Substance+use+</t>
  </si>
  <si>
    <t>This measure is used to assess the percentage of patients aged 18 years and older with a diagnosis of current opioid addiction who were counseled regarding psychosocial and pharmacologic treatment options for opioid addiction within the 12 month reporting period.</t>
  </si>
  <si>
    <t>All patients aged 18 years and older with a diagnosis of current opioid addiction (see the related "Denominator Inclusions/Exclusions" field)</t>
  </si>
  <si>
    <t>Patients who were counseled regarding psychosocial AND pharmacologic treatment options for opioid addiction within the 12 month reporting period</t>
  </si>
  <si>
    <t>Preventive services for adults: percentage of patients age 18 years and older who have tobacco status checked at each clinician visit.</t>
  </si>
  <si>
    <t>Institute for Clinical Systems Improvement</t>
  </si>
  <si>
    <t>https://www.qualitymeasures.ahrq.gov/summaries/summary/48888/preventive-services-for-adults-percentage-of-patients-age-18-years-and-older-who-have-tobacco-status-checked-at-each-clinician-visit?q=Substance+use+</t>
  </si>
  <si>
    <t>This measure is used to assess the percentage of patients age 18 years and older who have tobacco status checked at each clinician visit.</t>
  </si>
  <si>
    <t>Number of patients age 18 years and older with clinician visits (see the related "Denominator Inclusions/Exclusions" field)</t>
  </si>
  <si>
    <t>Number of patients age 18 years and older who have tobacco status checked at each clinician visit</t>
  </si>
  <si>
    <t>Toxicology: percentage of correct digestive decontamination in drug intoxications.</t>
  </si>
  <si>
    <t>Spanish Society of Intensive and Critical Care and Units Coronary</t>
  </si>
  <si>
    <t>https://www.qualitymeasures.ahrq.gov/summaries/summary/43705/toxicology-percentage-of-correct-digestive-decontamination-in-drug-intoxications?q=Substance+use+</t>
  </si>
  <si>
    <t>This measure is used to assess the percentage of correct digestive decontamination in drug intoxications.</t>
  </si>
  <si>
    <t>Number of correct digestive decontamination (DD) in drug intoxications (see the related "Numerator Inclusions/Exclusions" field)</t>
  </si>
  <si>
    <t>Total number of drug intoxications in patients discharged from the critical care department (see the related "Denominator Inclusions/Exclusions" field)</t>
  </si>
  <si>
    <t>Mental illness: age-adjusted rate of total number of days in general hospitals for selected mental illnesses per 10,000 population.</t>
  </si>
  <si>
    <t>Canadian Institute for Health Information</t>
  </si>
  <si>
    <t>https://www.qualitymeasures.ahrq.gov/summaries/summary/48980/mental-illness-ageadjusted-rate-of-total-number-of-days-in-general-hospitals-for-selected-mental-illnesses-per-10000-population?q=Substance+use+</t>
  </si>
  <si>
    <t>This measure is used to assess the age-adjusted rate of total number of days in general hospitals for selected mental illnesses per 10,000 population age 15 and older.
The mental illnesses selected for this indicator are substance-related disorders; schizophrenia, delusional and non-organic psychotic disorders; mood/affective disorders; anxiety disorders; and selected disorders of adult personality and behaviour. 
Calculation Description: (Total number of days in hospital for selected mental illnesses [patients age 15 and older] ÷ total mid-year population age 15 and older) × 10,000 (age adjusted)</t>
  </si>
  <si>
    <t>Total mid-year population age 15 and older</t>
  </si>
  <si>
    <t>Total number of days in hospital for selected mental illness (patients age 15 and older) (see the related "Numerator Inclusions/Exclusions" field)</t>
  </si>
  <si>
    <t xml:space="preserve">Assessment and management of chronic pain: percentage of patients diagnosed with chronic pain with documentation of screening for major depression and chemical dependency. </t>
  </si>
  <si>
    <t>https://www.qualitymeasures.ahrq.gov/summaries/summary/47740/assessment-and-management-of-chronic-pain-percentage-of-patients-diagnosed-with-chronic-pain-with-documentation-of-screening-for-major-depression-and-chemical-dependency?q=Substance+use+</t>
  </si>
  <si>
    <t>This measure is used to assess the percentage of patients age 18 years and older diagnosed with chronic pain with documentation of screening for major depression and chemical dependency.</t>
  </si>
  <si>
    <t>Number of patients age 18 years and older diagnosed with chronic pain (see the related "Denominator Inclusions/Exclusions" field)</t>
  </si>
  <si>
    <t>Number of patients with documentation of screening for major depression and chemical dependency</t>
  </si>
  <si>
    <t>Assessment and management of chronic pain: percentage of patients diagnosed with chronic pain who are prescribed an opioid at a dose less than 100 mg per day of morphine.</t>
  </si>
  <si>
    <t>https://www.qualitymeasures.ahrq.gov/summaries/summary/47748/assessment-and-management-of-chronic-pain-percentage-of-patients-diagnosed-with-chronic-pain-who-are-prescribed-an-opioid-at-a-dose-less-than-100-mg-per-day-of-morphine?q=Substance+use+</t>
  </si>
  <si>
    <t>This measure is used to assess the percentage of patients age 18 years and older diagnosed with chronic pain who are prescribed an opioid at a dose less than 100 mg per day of morphine.</t>
  </si>
  <si>
    <t>Number of patients age 18 years and older diagnosed with chronic pain and prescribed an opioid (see the related "Denominator Inclusions/Exclusions" field)</t>
  </si>
  <si>
    <t>Number of patients diagnosed with chronic pain who are prescribed an opioid at a dose less than 100 mg per day of morphine</t>
  </si>
  <si>
    <t>Between 40-70% of people with bipolar disorder have a history of substance use disorder.
A current or past comorbid substance use disorder may lead to worse outcomes for bipolar disorders, including more symptoms, more suicide attempts, longer episodes and lower quality of life.
Substance abuse may obscure or exacerbate mood swings that have no other apparent external cause.
Substance abuse may also precipitate mood episodes or be used by patients to self-treat in an attempt to improve the symptoms of episodes.
Alcohol or chemical substance abuse or dependence is a frequent comorbidity of major depressive disorder and a detailed history of the patient's substance use should be obtained.
Patients suffering from major depressive disorder with comorbid addiction are more likely to require hospitalization, more likely to attempt suicide and less likely to comply with treatment than are patients with these disorders of similar severity not complicated by these factors.</t>
  </si>
  <si>
    <t>The Behavior and Symptom Identification Scale (BASIS-24®) is a consumer-oriented self-report survey. The rationale for the survey measures include: 1) need to measure mental health outcomes associated with specific episodes of care; 2) need to assess outcomes from the consumer perspective; 3) need to measure mental health status according to symptoms and functional problems consumers identify as important and using items empirically derived directly from patients/clients.
The 24-item BASIS-24® was developed to meet the need for a brief, but comprehensive mental health status measure useful in assessing the outcome of mental health treatment from the consumer's point of view. The BASIS-24® is a measure of self-reported difficulty in the major symptom and functioning domains that lead to the need for mental health services. The 24 items assess six major areas of difficulty and/or distress: depression/functioning, relationships, self-harm, emotional lability, psychosis, and substance abuse. BASIS-24® is not diagnosis-specific, but was designed to cut across diagnoses, acknowledging the wide range of symptoms and problems that occur across the diagnostic spectrum.</t>
  </si>
  <si>
    <t>Methadone and buprenorphine, in combination with psychosocial treatment, are effective in reducing drug use and supporting treatment retention. Until recently, their use had been limited due to regulatory requirements with capacity at approved facilities only able to meet the treatment needs of 15% of opioid dependent individuals. While the increased access to opioid agonist treatments has resulted in an increase in their use, a large number of clinicians have yet to gain eligibility to prescribe the appropriate medications. Moreover, among physicians with waivers to prescribe buprenorphine, 33% were not actively prescribing. Pharmacotherapy and psychosocial treatment should be routinely considered for all patients with opioid addiction, and patients should be informed of this option.*
*The following clinical recommendation statements are quoted verbatim from the referenced clinical guidelines and represent the evidence base for the measure:
Empirically validated psychosocial treatment interventions should be initiated for all patients with substance use illnesses. (National Quality Forum [NQF])
Pharmacotherapy should be recommended and available to all adult patients diagnosed with opioid dependence and without medical contraindications. Pharmacotherapy, if prescribed, should be provided in addition to and directly linked with psychosocial treatment/support. (NQF)
Maintenance treatment with methadone or buprenorphine is appropriate for patients with a prolonged history (greater than 1 year) of opioid dependence. (American Psychiatric Association [APA])
Maintenance treatment with naltrexone is an alternative strategy, although the utility of this strategy is often limited by lack of patient adherence and low treatment retention. (APA)
Psychosocial treatments are effective components of a comprehensive treatment plan for patients with an opioid use disorder. Behavioral therapies (e.g., contingency management), cognitive behavioral therapies (CBTs), psychodynamic psychotherapy, and group and family therapies have been found to be effective for some patients with an opioid use disorder. (APA)
Note: Federal and state regulations govern the use of methadone, levo-alpha-acetylmethadol (LAAM), and buprenorphine, the three opioids approved by the FDA for the treatment of opioid dependence. (APA) [Note: since the publication of the APA practice guideline, LAAM is no longer available in the United States for agonist maintenance treatment.]
The American Academy of Pain Medicine, the American Pain Society, and the American Society of Addiction Medicine issued a consensus statement to recognize and recommend definitions related to the use of opioids for the treatment of pain. They are as follows:
Addiction: Addiction is a primary, chronic, neurobiologic disease, with genetic, psychosocial, and environmental factors influencing its development and manifestations. It is characterized by behaviors that include one or more of the following: impaired control over drug use, compulsive use, continued use despite harm, and craving.
Physical Dependence: Physical dependence is a state of adaptation that is manifested by a drug class specific withdrawal syndrome that can be produced by abrupt cessation, rapid dose reduction, decreasing blood level of the drug, and/or administration of an antagonist.
Tolerance: Tolerance is a state of adaptation in which exposure to a drug induces changes that result in a diminution of one or more of the drug's effects over time.
Addiction in the context of pain treatment with opioids is characterized by a persistent pattern of opioid misuse that may involve any or all of the following:
Use of prescription opioids in an unapproved or inappropriate manner (such as cutting time-release preparations, injecting oral formulations, and applying fentanyl topical patches to oral or rectal mucosa)
Obtaining opioids outside of medical settings
Concurrent abuse of alcohol or illicit drugs
Repeated requests for dose increases or early refills, despite the presence of adequate analgesia
Multiple episodes of prescription "loss"
Repeatedly seeking prescriptions from other clinicians or from emergency rooms without informing prescriber, or after warnings to desist
Evidence of deterioration in the ability to function at work, in the family, or socially, which appears to be related to drug use
Repeated resistance to changes in therapy despite clear evidence of adverse physical or psychological effects from the drug
Positive urine drug screen—other substance use (cocaine, opioids, amphetamines or alcohol)
Meets DSM IV criteria for dependence on opioids (VA/DoD)</t>
  </si>
  <si>
    <t>The priority aim addressed by this measure is to increase the rate of patients up-to-date with Level I preventive services.
Level I Services: Preventive services for which clinicians and health systems must assess the need. These services must be recommended to each patient, as they have the highest value and are worthy of attention at every opportunity.
The U.S. Preventive Services Task Force (USPSTF) recommendations are fully endorsed by the Institute for Clinical Systems Improvement (ICSI) Preventive Services work group:
"The USPSTF recommends that clinicians ask all adults about tobacco use and provide tobacco cessation interventions for those who use tobacco products."
"The USPSTF recommends that clinicians ask all pregnant women about tobacco use and provide augmented, pregnancy-tailored counseling for those who smoke."</t>
  </si>
  <si>
    <t>The aim of intensive care medicine is to provide critical patients with the healthcare that they need, ensuring the quality and safety of care. Intensive care medicine is one of the principal components of modern healthcare systems. There is an increasing demand for this resource, which involves high costs. 
The quality of care has gradually come to be the central focus of healthcare, and in recent years patient safety has come to represent one of the key aspects of quality. In the case of intensive care medicine, this interest in quality is even more evident, not only because of its social and economic impact, but also because some of the dimensions involved in the quality of care of critical patients take on greater importance: critical patients are more vulnerable, access to critical care is more limited so efforts to distribute resources equitably are more important, scant scientific evidence is available, and the efficiency is limited.
Digestive decontamination (DD) is one of the preferred techniques in the arsenal of treatments for intoxication. Appropriate DD reduces toxicity in intoxications brought about by oral ingestion. Delay reduces the efficacy of the measure. However, its use in patients without indications can increase morbidity and mortality. The appropriate indications depend on: the type of drug, the dose, the time since ingestion, and the clinical status.</t>
  </si>
  <si>
    <t>Canadian Institute for Health Information (CIHI). Indicator metadata: mental illness patient days. [internet]. Ottawa (ON): Canadian Institute for Health Information (CIHI); 2015&amp;nbsp;[accessed 2015 Nov 19].</t>
  </si>
  <si>
    <t xml:space="preserve">The patient days rate is a partial measure of general hospital utilization. It does not include patients who were admitted to hospital but had not yet been discharged within the fiscal year of interest. Patient days are influenced by the number of hospitalizations and the length of stay. 
For the same number of hospitalizations, the rate of patient days will increase as length of stay increases. This indicator may reflect differences between jurisdictions, such as the health of the population, differing health service delivery models and variations in the availability of and accessibility to specialized, residential and/or ambulatory and community-based health services. </t>
  </si>
  <si>
    <t>The priority aim addressed by this measure is to improve the assessment and reassessment of patients age 18 years and older with chronic pain diagnosis utilizing the biopsychosocial model.
Psychological factors may influence the experience, report, and display of pain.
Identification and management of comorbid psychological disorders will facilitate appropriate biopsychosocial care. Unmanaged disorders may interfere with the patient's ability to meaningfully participate in a collaborative plan of care, diminish treatment effectiveness and/or increase suicide risk.</t>
  </si>
  <si>
    <t>The priority aim addressed by this measure is to improve&amp;nbsp;the effective use of opioid medications in the treatment of patients age 18 years and older with chronic pain.
Medications are not the sole focus of treatment in managing pain. They should be used when needed to meet overall goals of therapy in conjunction with other treatment modalities: psychosocial and spiritual management, rehab and functional management, non-pharmacologic and complementary medicine, and intervention management. Pharmacotherapy may include agents to treat specific types of pain, such as neuropathic pain, or adjunctive therapies to treat other comorbidities such as depression and anxiety. Use of medications, therefore, should be directed not just toward pain relief, but for increasing function and restoring overall quality of life.
Although most opioids are not known to work through antineuropathic mechanisms, they are nevertheless potent analgesics. They have a role in reliable patients when other measures fail. Careful patient selection is critical to success with long-term opioid therapy.
Opioid doses should be titrated up until there is adequate pain relief, but generally not exceeding doses equivalent to morphine 100 mg/day. Rapid escalation of dose or use of higher doses may be a marker for a substance abuse disorder, and high doses are more likely to induce hyperalgesia and possibly immunosuppression (Chou et al., 2009).</t>
  </si>
  <si>
    <t>Assessment and management of chronic pain: percentage of patients diagnosed with chronic pain who are receiving opioids who have documentation of the four A's assessment: 1) the degree of analgesia, 2) current opioid-related side effects, 3) current functional status and 4) existence of aberrant drug-related behaviors documented at each visit.</t>
  </si>
  <si>
    <t>This measure is used to assess the percentage of patients age 18 years and older diagnosed with chronic pain who are receiving opioids who have documentation of the four A's assessment: 1) the degree of analgesia, 2) current opioid-related side effects, 3) current functional status and 4) existence of aberrant drug-related behaviors documented at each visit.</t>
  </si>
  <si>
    <t xml:space="preserve">The priority aim addressed by this measure is to improve the effective use of opioid medications in the treatment of patients age 18 years and older with chronic pain.
Medications are not the sole focus of treatment in managing pain. They should be used when needed to meet overall goals of therapy in conjunction with other treatment modalities: psychosocial and spiritual management, rehab and functional management, non-pharmacologic and complementary medicine, and intervention management. Pharmacotherapy may include agents to treat specific types of pain, such as neuropathic pain, or adjunctive therapies to treat other comorbidities such as depression and anxiety. Use of medications, therefore, should be directed not just toward pain relief, but for increasing function and restoring overall quality of life.
Although most opioids are not known to work through antineuropathic mechanisms, they are nevertheless potent analgesics. They have a role in reliable patients when other measures fail. Careful patient selection is critical to success with long-term opioid therapy.
The goal of opioid therapy is to provide partial analgesia and maintain or improve function with acceptable side effects (Four A's: Analgesia, Adverse drug effects, Activity, Adherence) (Passik &amp; Weinreb, 2000). At each patient visit, the assessment should specifically address these goals (with clear documentation of the four A's in the patient's medical record):
Comfort (degree of analgesia) 
Opioid-related side effects 
Functional status (physical and psychosocial) 
Existence of aberrant drug-related behaviors </t>
  </si>
  <si>
    <t>Number of patients age 18 years and older diagnosed with chronic pain and prescribed opioids (see the related "Denominator Inclusions/Exclusions" field)</t>
  </si>
  <si>
    <t>Number of patients who are receiving opioids who have documentation of the four A's assessment: 1) the degree of analgesia, 2) current opioid-related side effects, 3) current functional status and 4) existence of aberrant drug-related behaviors documented at each visit</t>
  </si>
  <si>
    <t>https://www.qualitymeasures.ahrq.gov/summaries/summary/47745/assessment-and-management-of-chronic-pain-percentage-of-patients-diagnosed-with-chronic-pain-who-are-receiving-opioids-who-have-documentation-of-the-four-as-assessment-1-the-degree-of-analgesia-2-current-opioidrelated-side-effects-3-current-functional-status-a?q=opioid</t>
  </si>
  <si>
    <t>Outpatient Follow-up After Detoxification</t>
  </si>
  <si>
    <t>Patients were considered to have met the numerator criteria if they received a treatment encounter for SUD in an outpatient addiction treatment program or in aMHspecialty clinic (identified with clinic stop codes) that assigned the patient a primary diagnosis of SUD. This visit had to occur within 7 days of either the end date of a patient’s inpatient or outpatient detoxification procedure; or the end date of a patient’s detoxification-related prescription.</t>
  </si>
  <si>
    <t>The measure denominator included patients who received detoxification on either an inpatient or an outpatient basis.</t>
  </si>
  <si>
    <t>Veterans Health Administration (VHA)</t>
  </si>
  <si>
    <t>Dennis McCarty  email 3/16/17</t>
  </si>
  <si>
    <t>http://journals.lww.com/journaladdictionmedicine/Abstract/publishahead/Predictive_Validity_of_Outpatient_Follow_up_After.99570.aspx</t>
  </si>
  <si>
    <t xml:space="preserve">School Screenings: percent of students at funded schools who screen positive for possible substance abuse disorders who are referred for a substance abuse assessment. </t>
  </si>
  <si>
    <t>Vermont funded school health programs screen students for substance use and refer students when necessary</t>
  </si>
  <si>
    <t>School program grant reporting</t>
  </si>
  <si>
    <t>Barbara Cimaglio email 2/7</t>
  </si>
  <si>
    <t>Vermont State Measure</t>
  </si>
  <si>
    <t>Social Supports: Percent of treatment clients (excluding residential detoxification and detoxification treatment) who have more social supports on discharge than on admission</t>
  </si>
  <si>
    <t>Access to Medication Assisted Treatment:  Number of people receiving Medication Assisted Treatment per 10,000 Vermonters age 18-64</t>
  </si>
  <si>
    <t>Developed by Vermont to measure the scope of increased accessing access to MAT for opioid use disorder due to the implementation of the hub and spoke system of care</t>
  </si>
  <si>
    <t>Drug Overdose Deaths</t>
  </si>
  <si>
    <t xml:space="preserve">Currently track accidental opioid deaths for prescription drugs, heroin, and fentanyl on the opioid scorecard  http://www.healthvermont.gov/scorecard-opioids </t>
  </si>
  <si>
    <t>Rate of MAT per 1000 member months</t>
  </si>
  <si>
    <t>Modification of the measure above to reflect only Medicaid Clients and adjust for Medicaid eligibility</t>
  </si>
  <si>
    <r>
      <t xml:space="preserve">Any member in the denominator with greater than 120 MME for </t>
    </r>
    <r>
      <rPr>
        <u/>
        <sz val="11"/>
        <rFont val="Arial"/>
        <family val="2"/>
      </rPr>
      <t>&gt;</t>
    </r>
    <r>
      <rPr>
        <sz val="11"/>
        <rFont val="Arial"/>
        <family val="2"/>
      </rPr>
      <t xml:space="preserve"> 90 consecutive days*</t>
    </r>
  </si>
  <si>
    <r>
      <t xml:space="preserve">Any member with two or more prescription claims for opioids filled on at least two separate days, for which the sum of the days supply is </t>
    </r>
    <r>
      <rPr>
        <u/>
        <sz val="11"/>
        <rFont val="Arial"/>
        <family val="2"/>
      </rPr>
      <t>&gt;</t>
    </r>
    <r>
      <rPr>
        <sz val="11"/>
        <rFont val="Arial"/>
        <family val="2"/>
      </rPr>
      <t xml:space="preserve">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</si>
</sst>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b/>
      <sz val="11"/>
      <color theme="1"/>
      <name val="Calibri"/>
      <family val="2"/>
      <scheme val="minor"/>
    </font>
    <font>
      <b/>
      <sz val="11"/>
      <color theme="0"/>
      <name val="Calibri"/>
      <family val="2"/>
      <scheme val="minor"/>
    </font>
    <font>
      <u/>
      <sz val="11"/>
      <color theme="1"/>
      <name val="Calibri"/>
      <family val="2"/>
      <scheme val="minor"/>
    </font>
    <font>
      <sz val="11"/>
      <color theme="1"/>
      <name val="Symbol"/>
      <family val="1"/>
      <charset val="2"/>
    </font>
    <font>
      <sz val="11"/>
      <color rgb="FF000000"/>
      <name val="Calibri"/>
      <family val="2"/>
      <scheme val="minor"/>
    </font>
    <font>
      <u/>
      <sz val="11"/>
      <color theme="10"/>
      <name val="Calibri"/>
      <family val="2"/>
      <scheme val="minor"/>
    </font>
    <font>
      <sz val="11"/>
      <color theme="0"/>
      <name val="Calibri"/>
      <family val="2"/>
      <scheme val="minor"/>
    </font>
    <font>
      <sz val="11"/>
      <name val="Calibri"/>
      <family val="2"/>
      <scheme val="minor"/>
    </font>
    <font>
      <b/>
      <sz val="11"/>
      <name val="Calibri"/>
      <family val="2"/>
      <scheme val="minor"/>
    </font>
    <font>
      <u/>
      <sz val="11"/>
      <name val="Calibri"/>
      <family val="2"/>
      <scheme val="minor"/>
    </font>
    <font>
      <u/>
      <sz val="11"/>
      <name val="Arial"/>
      <family val="2"/>
    </font>
    <font>
      <sz val="11"/>
      <name val="Arial"/>
      <family val="2"/>
    </font>
  </fonts>
  <fills count="11">
    <fill>
      <patternFill patternType="none"/>
    </fill>
    <fill>
      <patternFill patternType="gray125"/>
    </fill>
    <fill>
      <patternFill patternType="solid">
        <fgColor theme="8" tint="-0.499984740745262"/>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39997558519241921"/>
        <bgColor indexed="64"/>
      </patternFill>
    </fill>
  </fills>
  <borders count="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3">
    <xf numFmtId="0" fontId="0" fillId="0" borderId="0" xfId="0"/>
    <xf numFmtId="0" fontId="0" fillId="0" borderId="0" xfId="0" applyAlignment="1">
      <alignment horizontal="center" vertical="top" wrapText="1"/>
    </xf>
    <xf numFmtId="0" fontId="0" fillId="0" borderId="0" xfId="0" applyAlignment="1">
      <alignment vertical="top" wrapText="1"/>
    </xf>
    <xf numFmtId="0" fontId="4" fillId="0" borderId="1" xfId="0" applyFont="1" applyBorder="1" applyAlignment="1">
      <alignment horizontal="lef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0" xfId="0" applyAlignment="1">
      <alignment vertical="top"/>
    </xf>
    <xf numFmtId="0" fontId="2" fillId="3" borderId="0" xfId="0" applyFont="1" applyFill="1" applyAlignment="1">
      <alignment vertical="top"/>
    </xf>
    <xf numFmtId="0" fontId="2" fillId="3" borderId="0" xfId="0" applyFont="1" applyFill="1" applyAlignment="1">
      <alignment vertical="top" wrapText="1"/>
    </xf>
    <xf numFmtId="0" fontId="0" fillId="4" borderId="3" xfId="0" applyFill="1" applyBorder="1" applyAlignment="1">
      <alignment vertical="top"/>
    </xf>
    <xf numFmtId="0" fontId="0" fillId="0" borderId="3" xfId="0" applyFont="1" applyBorder="1" applyAlignment="1">
      <alignment vertical="top" wrapText="1"/>
    </xf>
    <xf numFmtId="0" fontId="0" fillId="0" borderId="3" xfId="0" applyBorder="1" applyAlignment="1">
      <alignment vertical="top" wrapText="1"/>
    </xf>
    <xf numFmtId="0" fontId="2" fillId="3" borderId="3" xfId="0" applyFont="1" applyFill="1" applyBorder="1" applyAlignment="1">
      <alignment horizontal="left"/>
    </xf>
    <xf numFmtId="0" fontId="0" fillId="0" borderId="3" xfId="0" applyBorder="1" applyAlignment="1"/>
    <xf numFmtId="0" fontId="0" fillId="0" borderId="3" xfId="0" applyBorder="1"/>
    <xf numFmtId="0" fontId="0" fillId="0" borderId="0" xfId="0" applyAlignment="1">
      <alignment horizontal="center" vertical="top" wrapText="1"/>
    </xf>
    <xf numFmtId="0" fontId="0" fillId="4" borderId="3" xfId="0" applyFont="1" applyFill="1" applyBorder="1" applyAlignment="1">
      <alignment wrapText="1"/>
    </xf>
    <xf numFmtId="0" fontId="0" fillId="0" borderId="3" xfId="0" applyFont="1" applyFill="1" applyBorder="1" applyAlignment="1">
      <alignment horizontal="left"/>
    </xf>
    <xf numFmtId="0" fontId="0" fillId="4" borderId="3" xfId="0" applyFont="1" applyFill="1" applyBorder="1"/>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0" fillId="0" borderId="0" xfId="0" applyAlignment="1">
      <alignment horizontal="center" vertical="center" wrapText="1"/>
    </xf>
    <xf numFmtId="0" fontId="0" fillId="0" borderId="0" xfId="0" applyBorder="1" applyAlignment="1"/>
    <xf numFmtId="0" fontId="2" fillId="3" borderId="0" xfId="0" applyFont="1" applyFill="1"/>
    <xf numFmtId="0" fontId="7" fillId="3" borderId="0" xfId="0" applyFont="1" applyFill="1"/>
    <xf numFmtId="0" fontId="0" fillId="0" borderId="0" xfId="0" applyFill="1"/>
    <xf numFmtId="0" fontId="0" fillId="0" borderId="0" xfId="0" applyFont="1" applyFill="1"/>
    <xf numFmtId="0" fontId="5" fillId="0" borderId="0" xfId="0" applyFont="1" applyFill="1" applyAlignment="1">
      <alignment vertical="center"/>
    </xf>
    <xf numFmtId="0" fontId="2" fillId="0" borderId="0" xfId="0" applyFont="1" applyFill="1" applyBorder="1" applyAlignment="1">
      <alignment horizontal="center"/>
    </xf>
    <xf numFmtId="0" fontId="0" fillId="0" borderId="0" xfId="0" applyFill="1" applyBorder="1" applyAlignment="1">
      <alignment wrapText="1"/>
    </xf>
    <xf numFmtId="0" fontId="0" fillId="0" borderId="0" xfId="0" applyFill="1" applyBorder="1"/>
    <xf numFmtId="0" fontId="2" fillId="0" borderId="0" xfId="0" applyFont="1" applyFill="1" applyBorder="1" applyAlignment="1"/>
    <xf numFmtId="0" fontId="8" fillId="0" borderId="0" xfId="0" applyFont="1" applyFill="1" applyBorder="1" applyAlignment="1"/>
    <xf numFmtId="0" fontId="0" fillId="0" borderId="0" xfId="0" applyFill="1" applyBorder="1" applyAlignment="1"/>
    <xf numFmtId="0" fontId="2" fillId="6" borderId="3" xfId="0" applyFont="1" applyFill="1" applyBorder="1" applyAlignment="1">
      <alignment horizontal="center"/>
    </xf>
    <xf numFmtId="0" fontId="8" fillId="0" borderId="3" xfId="0" applyFont="1" applyFill="1" applyBorder="1" applyAlignment="1"/>
    <xf numFmtId="0" fontId="0" fillId="7" borderId="3" xfId="0" applyFill="1" applyBorder="1" applyAlignment="1">
      <alignment wrapText="1"/>
    </xf>
    <xf numFmtId="0" fontId="0" fillId="8" borderId="3" xfId="0" applyFill="1" applyBorder="1"/>
    <xf numFmtId="0" fontId="0" fillId="9" borderId="3" xfId="0" applyFill="1" applyBorder="1" applyAlignment="1">
      <alignment wrapText="1"/>
    </xf>
    <xf numFmtId="0" fontId="0" fillId="10" borderId="3" xfId="0" applyFill="1" applyBorder="1" applyAlignment="1">
      <alignment wrapText="1"/>
    </xf>
    <xf numFmtId="0" fontId="1" fillId="4" borderId="3" xfId="0" applyFont="1" applyFill="1" applyBorder="1" applyAlignment="1">
      <alignment horizontal="center" vertical="center" wrapText="1"/>
    </xf>
    <xf numFmtId="0" fontId="0" fillId="0" borderId="3" xfId="0" applyFont="1" applyBorder="1" applyAlignment="1">
      <alignment horizontal="left" vertical="top" wrapText="1"/>
    </xf>
    <xf numFmtId="0" fontId="0" fillId="0" borderId="3" xfId="0" applyBorder="1" applyAlignment="1">
      <alignment horizontal="left" vertical="top" wrapText="1"/>
    </xf>
    <xf numFmtId="0" fontId="1" fillId="0" borderId="3" xfId="0" applyFont="1" applyBorder="1" applyAlignment="1">
      <alignment horizontal="left" vertical="top" wrapText="1"/>
    </xf>
    <xf numFmtId="0" fontId="0" fillId="0" borderId="3" xfId="0" applyBorder="1" applyAlignment="1">
      <alignment vertical="center" wrapText="1"/>
    </xf>
    <xf numFmtId="0" fontId="1" fillId="0" borderId="3" xfId="0" applyFont="1" applyBorder="1" applyAlignment="1">
      <alignment vertical="top"/>
    </xf>
    <xf numFmtId="0" fontId="2" fillId="3" borderId="0" xfId="0" applyFont="1" applyFill="1" applyAlignment="1">
      <alignment horizontal="center" vertical="center"/>
    </xf>
    <xf numFmtId="0" fontId="2" fillId="5" borderId="3"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 xfId="0" applyFont="1" applyFill="1" applyBorder="1" applyAlignment="1">
      <alignment vertical="top" wrapText="1"/>
    </xf>
    <xf numFmtId="0" fontId="8" fillId="0" borderId="3" xfId="0" applyFont="1" applyFill="1" applyBorder="1" applyAlignment="1">
      <alignment vertical="top" wrapText="1"/>
    </xf>
    <xf numFmtId="0" fontId="8" fillId="0" borderId="0" xfId="0" applyFont="1" applyFill="1" applyBorder="1" applyAlignment="1">
      <alignment vertical="top" wrapText="1"/>
    </xf>
    <xf numFmtId="0" fontId="9" fillId="0" borderId="3" xfId="0" applyFont="1" applyFill="1" applyBorder="1" applyAlignment="1">
      <alignment vertical="top" wrapText="1"/>
    </xf>
    <xf numFmtId="0" fontId="8" fillId="0" borderId="3" xfId="0" applyFont="1" applyBorder="1" applyAlignment="1">
      <alignment vertical="top" wrapText="1"/>
    </xf>
    <xf numFmtId="0" fontId="8" fillId="0" borderId="3" xfId="0" applyFont="1" applyFill="1" applyBorder="1" applyAlignment="1">
      <alignment horizontal="left" vertical="top" wrapText="1"/>
    </xf>
    <xf numFmtId="0" fontId="10" fillId="0" borderId="3" xfId="1" applyFont="1" applyFill="1" applyBorder="1" applyAlignment="1">
      <alignment vertical="top" wrapText="1"/>
    </xf>
    <xf numFmtId="0" fontId="8" fillId="0" borderId="4" xfId="0" applyFont="1" applyFill="1" applyBorder="1" applyAlignment="1">
      <alignment vertical="top" wrapText="1"/>
    </xf>
    <xf numFmtId="0" fontId="9" fillId="0" borderId="3" xfId="0" applyFont="1" applyBorder="1" applyAlignment="1">
      <alignment vertical="top" wrapText="1"/>
    </xf>
    <xf numFmtId="0" fontId="2" fillId="3" borderId="3" xfId="0" applyFont="1" applyFill="1" applyBorder="1" applyAlignment="1">
      <alignment horizontal="center"/>
    </xf>
    <xf numFmtId="0" fontId="2" fillId="3" borderId="0" xfId="0" applyFont="1" applyFill="1" applyAlignment="1">
      <alignment horizontal="center" vertical="top"/>
    </xf>
    <xf numFmtId="0" fontId="0" fillId="0" borderId="3" xfId="0" applyBorder="1" applyAlignment="1">
      <alignment horizontal="center" vertical="top" wrapText="1"/>
    </xf>
    <xf numFmtId="0" fontId="2" fillId="3" borderId="5" xfId="0" applyFont="1" applyFill="1" applyBorder="1" applyAlignment="1">
      <alignment horizontal="center"/>
    </xf>
    <xf numFmtId="0" fontId="2" fillId="3" borderId="6" xfId="0" applyFont="1" applyFill="1" applyBorder="1" applyAlignment="1">
      <alignment horizontal="center"/>
    </xf>
  </cellXfs>
  <cellStyles count="2">
    <cellStyle name="Hyperlink" xfId="1" builtinId="8"/>
    <cellStyle name="Normal" xfId="0" builtinId="0"/>
  </cellStyles>
  <dxfs count="21">
    <dxf>
      <font>
        <color rgb="FFC00000"/>
      </font>
    </dxf>
    <dxf>
      <fill>
        <patternFill>
          <bgColor theme="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8" tint="0.59996337778862885"/>
        </patternFill>
      </fill>
    </dxf>
    <dxf>
      <fill>
        <patternFill>
          <bgColor theme="7" tint="0.59996337778862885"/>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patternType="solid">
          <fgColor auto="1"/>
          <bgColor theme="0" tint="-4.9989318521683403E-2"/>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2" xr9:uid="{00000000-0011-0000-FFFF-FFFF00000000}">
      <tableStyleElement type="wholeTable" dxfId="20"/>
      <tableStyleElement type="secondRowStrip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Evaluation%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
      <sheetName val="Data Validation"/>
    </sheetNames>
    <sheetDataSet>
      <sheetData sheetId="0"/>
      <sheetData sheetId="1">
        <row r="1">
          <cell r="B1" t="str">
            <v>Beneficiaries_with_Complex_Needs</v>
          </cell>
          <cell r="C1" t="str">
            <v>Community_Integration</v>
          </cell>
          <cell r="D1" t="str">
            <v>Mental_and_Physical_Health</v>
          </cell>
          <cell r="E1" t="str">
            <v>Substance_Use_Disorders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mokey Glass">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ms.gov/apps/ama/license.asp?file=/PQRS/downloads/PQRS_2016_Measure_List_01072016.xlsx" TargetMode="External"/><Relationship Id="rId13" Type="http://schemas.openxmlformats.org/officeDocument/2006/relationships/hyperlink" Target="http://www.cqaimh.org/Report.asp?Code=TCAD0001D&amp;POP=0" TargetMode="External"/><Relationship Id="rId18" Type="http://schemas.openxmlformats.org/officeDocument/2006/relationships/hyperlink" Target="http://www.cqaimh.org/Report.asp?Code=MQOC0002D&amp;POP=0" TargetMode="External"/><Relationship Id="rId26" Type="http://schemas.openxmlformats.org/officeDocument/2006/relationships/hyperlink" Target="https://www.qualitymeasures.ahrq.gov/summaries/summary/28252/depression-the-percentage-of-patients-diagnosed-with-unipolar-depression-who-receive-an-initial-assessment-that-considers-alcohol-and-chemical-substance-use?q=Substance+use+" TargetMode="External"/><Relationship Id="rId3" Type="http://schemas.openxmlformats.org/officeDocument/2006/relationships/hyperlink" Target="http://www.asam.org/docs/default-source/advocacy/performance-measures-for-the-addiction-specialist-physician.pdf?sfvrsn=0" TargetMode="External"/><Relationship Id="rId21" Type="http://schemas.openxmlformats.org/officeDocument/2006/relationships/hyperlink" Target="http://www.dhcs.ca.gov/provgovpart/Documents/MC2020_AttachmentQ_PRIMEProjectsMetrics.pdf" TargetMode="External"/><Relationship Id="rId7" Type="http://schemas.openxmlformats.org/officeDocument/2006/relationships/hyperlink" Target="https://www.cms.gov/apps/ama/license.asp?file=/PQRS/downloads/PQRS_2016_Measure_List_01072016.xlsx" TargetMode="External"/><Relationship Id="rId12" Type="http://schemas.openxmlformats.org/officeDocument/2006/relationships/hyperlink" Target="http://www.cqaimh.org/Report.asp?Code=NYSA0004D&amp;POP=0" TargetMode="External"/><Relationship Id="rId17" Type="http://schemas.openxmlformats.org/officeDocument/2006/relationships/hyperlink" Target="http://www.cqaimh.org/Report.asp?Code=TCAD0002D&amp;POP=0" TargetMode="External"/><Relationship Id="rId25" Type="http://schemas.openxmlformats.org/officeDocument/2006/relationships/hyperlink" Target="https://www.qualitymeasures.ahrq.gov/summaries/summary/47748/assessment-and-management-of-chronic-pain-percentage-of-patients-diagnosed-with-chronic-pain-who-are-prescribed-an-opioid-at-a-dose-less-than-100-mg-per-day-of-morphine?q=Substance+use+" TargetMode="External"/><Relationship Id="rId2" Type="http://schemas.openxmlformats.org/officeDocument/2006/relationships/hyperlink" Target="http://www.asam.org/docs/default-source/advocacy/performance-measures-for-the-addiction-specialist-physician.pdf?sfvrsn=0" TargetMode="External"/><Relationship Id="rId16" Type="http://schemas.openxmlformats.org/officeDocument/2006/relationships/hyperlink" Target="http://www.cqaimh.org/Report.asp?Code=WCGM0007D&amp;POP=0" TargetMode="External"/><Relationship Id="rId20" Type="http://schemas.openxmlformats.org/officeDocument/2006/relationships/hyperlink" Target="https://www.nap.edu/download/19402" TargetMode="External"/><Relationship Id="rId1" Type="http://schemas.openxmlformats.org/officeDocument/2006/relationships/hyperlink" Target="http://www.asam.org/docs/default-source/advocacy/performance-measures-for-the-addiction-specialist-physician.pdf?sfvrsn=0" TargetMode="External"/><Relationship Id="rId6" Type="http://schemas.openxmlformats.org/officeDocument/2006/relationships/hyperlink" Target="https://www.cms.gov/apps/ama/license.asp?file=/PQRS/downloads/PQRS_2016_Measure_List_01072016.xlsx" TargetMode="External"/><Relationship Id="rId11" Type="http://schemas.openxmlformats.org/officeDocument/2006/relationships/hyperlink" Target="http://www.cqaimh.org/Report.asp?Code=NYSA0003D&amp;POP=0" TargetMode="External"/><Relationship Id="rId24" Type="http://schemas.openxmlformats.org/officeDocument/2006/relationships/hyperlink" Target="https://www.qualitymeasures.ahrq.gov/summaries/summary/47740/assessment-and-management-of-chronic-pain-percentage-of-patients-diagnosed-with-chronic-pain-with-documentation-of-screening-for-major-depression-and-chemical-dependency?q=Substance+use+" TargetMode="External"/><Relationship Id="rId5" Type="http://schemas.openxmlformats.org/officeDocument/2006/relationships/hyperlink" Target="https://www.cms.gov/apps/ama/license.asp?file=/PQRS/downloads/PQRS_2016_Measure_List_01072016.xlsx" TargetMode="External"/><Relationship Id="rId15" Type="http://schemas.openxmlformats.org/officeDocument/2006/relationships/hyperlink" Target="http://www.cqaimh.org/Report.asp?Code=WCGM0005D&amp;POP=0" TargetMode="External"/><Relationship Id="rId23" Type="http://schemas.openxmlformats.org/officeDocument/2006/relationships/hyperlink" Target="https://www.qualitymeasures.ahrq.gov/summaries/summary/43705/toxicology-percentage-of-correct-digestive-decontamination-in-drug-intoxications?q=Substance+use+" TargetMode="External"/><Relationship Id="rId28" Type="http://schemas.openxmlformats.org/officeDocument/2006/relationships/printerSettings" Target="../printerSettings/printerSettings4.bin"/><Relationship Id="rId10" Type="http://schemas.openxmlformats.org/officeDocument/2006/relationships/hyperlink" Target="http://www.cqaimh.org/Report.asp?Code=NYSA0002D&amp;POP=0" TargetMode="External"/><Relationship Id="rId19" Type="http://schemas.openxmlformats.org/officeDocument/2006/relationships/hyperlink" Target="http://www.cqaimh.org/Report.asp?Code=MQOC0001D&amp;POP=0" TargetMode="External"/><Relationship Id="rId4" Type="http://schemas.openxmlformats.org/officeDocument/2006/relationships/hyperlink" Target="http://www.asam.org/docs/default-source/advocacy/performance-measures-for-the-addiction-specialist-physician.pdf?sfvrsn=0" TargetMode="External"/><Relationship Id="rId9" Type="http://schemas.openxmlformats.org/officeDocument/2006/relationships/hyperlink" Target="https://www.cms.gov/apps/ama/license.asp?file=/PQRS/downloads/PQRS_2016_Measure_List_01072016.xlsx" TargetMode="External"/><Relationship Id="rId14" Type="http://schemas.openxmlformats.org/officeDocument/2006/relationships/hyperlink" Target="http://www.cqaimh.org/Report.asp?Code=PTSD0007D&amp;POP=0" TargetMode="External"/><Relationship Id="rId22" Type="http://schemas.openxmlformats.org/officeDocument/2006/relationships/hyperlink" Target="https://www.qualitymeasures.ahrq.gov/search?f_Developer_String=STABLE%20Project%20National%20Coordinating%20Council&amp;fLockTerm=STABLE%2BProject%2BNational%2BCoordinating%2BCouncil" TargetMode="External"/><Relationship Id="rId27" Type="http://schemas.openxmlformats.org/officeDocument/2006/relationships/hyperlink" Target="http://journals.lww.com/journaladdictionmedicine/Abstract/publishahead/Predictive_Validity_of_Outpatient_Follow_up_After.99570.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zoomScaleNormal="100" workbookViewId="0">
      <selection activeCell="B4" sqref="B4"/>
    </sheetView>
  </sheetViews>
  <sheetFormatPr defaultColWidth="9.1796875" defaultRowHeight="14.5" x14ac:dyDescent="0.35"/>
  <cols>
    <col min="1" max="1" width="31.453125" style="6" bestFit="1" customWidth="1"/>
    <col min="2" max="2" width="122.453125" style="2" customWidth="1"/>
    <col min="3" max="16384" width="9.1796875" style="6"/>
  </cols>
  <sheetData>
    <row r="1" spans="1:8" x14ac:dyDescent="0.35">
      <c r="A1" s="59" t="s">
        <v>657</v>
      </c>
      <c r="B1" s="59"/>
    </row>
    <row r="2" spans="1:8" ht="33" customHeight="1" x14ac:dyDescent="0.35">
      <c r="A2" s="60" t="s">
        <v>716</v>
      </c>
      <c r="B2" s="60"/>
    </row>
    <row r="4" spans="1:8" ht="196.5" customHeight="1" x14ac:dyDescent="0.35">
      <c r="A4" s="46" t="s">
        <v>691</v>
      </c>
      <c r="B4" s="2" t="s">
        <v>722</v>
      </c>
    </row>
    <row r="6" spans="1:8" x14ac:dyDescent="0.35">
      <c r="A6" s="7" t="s">
        <v>636</v>
      </c>
      <c r="B6" s="8" t="s">
        <v>1</v>
      </c>
      <c r="D6" s="31"/>
      <c r="E6" s="31"/>
      <c r="F6" s="31"/>
      <c r="G6" s="31"/>
      <c r="H6" s="31"/>
    </row>
    <row r="7" spans="1:8" x14ac:dyDescent="0.35">
      <c r="A7" s="9" t="s">
        <v>56</v>
      </c>
      <c r="B7" s="10" t="s">
        <v>637</v>
      </c>
      <c r="C7" s="2"/>
      <c r="D7" s="28"/>
      <c r="E7" s="32"/>
      <c r="F7" s="32"/>
      <c r="G7" s="32"/>
      <c r="H7" s="32"/>
    </row>
    <row r="8" spans="1:8" x14ac:dyDescent="0.35">
      <c r="A8" s="9" t="s">
        <v>121</v>
      </c>
      <c r="B8" s="11" t="s">
        <v>638</v>
      </c>
      <c r="D8" s="29"/>
      <c r="E8" s="33"/>
      <c r="F8" s="33"/>
      <c r="G8" s="33"/>
      <c r="H8" s="33"/>
    </row>
    <row r="9" spans="1:8" x14ac:dyDescent="0.35">
      <c r="A9" s="9" t="s">
        <v>120</v>
      </c>
      <c r="B9" s="11" t="s">
        <v>639</v>
      </c>
      <c r="C9" s="2"/>
      <c r="D9" s="30"/>
      <c r="E9" s="33"/>
      <c r="F9" s="33"/>
      <c r="G9" s="33"/>
      <c r="H9" s="33"/>
    </row>
    <row r="10" spans="1:8" x14ac:dyDescent="0.35">
      <c r="A10" s="9" t="s">
        <v>122</v>
      </c>
      <c r="B10" s="11" t="s">
        <v>640</v>
      </c>
      <c r="C10" s="2"/>
      <c r="D10" s="29"/>
      <c r="E10" s="33"/>
      <c r="F10" s="33"/>
      <c r="G10" s="33"/>
      <c r="H10" s="33"/>
    </row>
    <row r="11" spans="1:8" x14ac:dyDescent="0.35">
      <c r="A11" s="9" t="s">
        <v>4</v>
      </c>
      <c r="B11" s="10" t="s">
        <v>641</v>
      </c>
      <c r="C11" s="2"/>
      <c r="D11" s="29"/>
      <c r="E11" s="33"/>
      <c r="F11" s="33"/>
      <c r="G11" s="33"/>
      <c r="H11" s="33"/>
    </row>
    <row r="12" spans="1:8" x14ac:dyDescent="0.35">
      <c r="A12" s="9" t="s">
        <v>0</v>
      </c>
      <c r="B12" s="10" t="s">
        <v>642</v>
      </c>
      <c r="C12" s="2"/>
    </row>
    <row r="13" spans="1:8" x14ac:dyDescent="0.35">
      <c r="A13" s="9" t="s">
        <v>1</v>
      </c>
      <c r="B13" s="10" t="s">
        <v>643</v>
      </c>
    </row>
    <row r="14" spans="1:8" x14ac:dyDescent="0.35">
      <c r="A14" s="9" t="s">
        <v>17</v>
      </c>
      <c r="B14" s="11" t="s">
        <v>644</v>
      </c>
      <c r="C14" s="2"/>
      <c r="D14" s="2"/>
    </row>
    <row r="15" spans="1:8" x14ac:dyDescent="0.35">
      <c r="A15" s="9" t="s">
        <v>2</v>
      </c>
      <c r="B15" s="10" t="s">
        <v>645</v>
      </c>
      <c r="C15" s="2"/>
      <c r="D15" s="2"/>
    </row>
    <row r="16" spans="1:8" x14ac:dyDescent="0.35">
      <c r="A16" s="9" t="s">
        <v>3</v>
      </c>
      <c r="B16" s="10" t="s">
        <v>646</v>
      </c>
      <c r="C16" s="2"/>
      <c r="D16" s="2"/>
    </row>
    <row r="17" spans="1:5" x14ac:dyDescent="0.35">
      <c r="A17" s="9" t="s">
        <v>5</v>
      </c>
      <c r="B17" s="10" t="s">
        <v>647</v>
      </c>
    </row>
    <row r="18" spans="1:5" x14ac:dyDescent="0.35">
      <c r="A18" s="9" t="s">
        <v>6</v>
      </c>
      <c r="B18" s="10" t="s">
        <v>648</v>
      </c>
    </row>
    <row r="19" spans="1:5" x14ac:dyDescent="0.35">
      <c r="A19" s="9" t="s">
        <v>7</v>
      </c>
      <c r="B19" s="10" t="s">
        <v>649</v>
      </c>
    </row>
    <row r="20" spans="1:5" ht="29" x14ac:dyDescent="0.35">
      <c r="A20" s="9" t="s">
        <v>132</v>
      </c>
      <c r="B20" s="11" t="s">
        <v>76</v>
      </c>
    </row>
    <row r="21" spans="1:5" x14ac:dyDescent="0.35">
      <c r="A21" s="9" t="s">
        <v>123</v>
      </c>
      <c r="B21" s="11" t="s">
        <v>650</v>
      </c>
    </row>
    <row r="22" spans="1:5" ht="43.5" x14ac:dyDescent="0.35">
      <c r="A22" s="9" t="s">
        <v>70</v>
      </c>
      <c r="B22" s="11" t="s">
        <v>651</v>
      </c>
    </row>
    <row r="23" spans="1:5" ht="29" x14ac:dyDescent="0.35">
      <c r="A23" s="9" t="s">
        <v>65</v>
      </c>
      <c r="B23" s="11" t="s">
        <v>652</v>
      </c>
    </row>
    <row r="24" spans="1:5" ht="58" x14ac:dyDescent="0.35">
      <c r="A24" s="9" t="s">
        <v>9</v>
      </c>
      <c r="B24" s="11" t="s">
        <v>86</v>
      </c>
    </row>
    <row r="25" spans="1:5" x14ac:dyDescent="0.35">
      <c r="A25" s="9" t="s">
        <v>124</v>
      </c>
      <c r="B25" s="11" t="s">
        <v>653</v>
      </c>
    </row>
    <row r="26" spans="1:5" x14ac:dyDescent="0.35">
      <c r="A26" s="9" t="s">
        <v>125</v>
      </c>
      <c r="B26" s="11" t="s">
        <v>654</v>
      </c>
    </row>
    <row r="27" spans="1:5" x14ac:dyDescent="0.35">
      <c r="A27" s="9" t="s">
        <v>131</v>
      </c>
      <c r="B27" s="10" t="s">
        <v>655</v>
      </c>
    </row>
    <row r="28" spans="1:5" x14ac:dyDescent="0.35">
      <c r="A28" s="9" t="s">
        <v>126</v>
      </c>
      <c r="B28" s="11" t="s">
        <v>656</v>
      </c>
    </row>
    <row r="30" spans="1:5" x14ac:dyDescent="0.35">
      <c r="A30" s="58" t="s">
        <v>717</v>
      </c>
      <c r="B30" s="58"/>
      <c r="C30" s="31"/>
      <c r="D30" s="31"/>
      <c r="E30" s="31"/>
    </row>
    <row r="31" spans="1:5" x14ac:dyDescent="0.35">
      <c r="A31" s="34"/>
      <c r="B31" s="35" t="s">
        <v>718</v>
      </c>
      <c r="C31" s="32"/>
      <c r="D31" s="32"/>
      <c r="E31" s="32"/>
    </row>
    <row r="32" spans="1:5" x14ac:dyDescent="0.35">
      <c r="A32" s="36"/>
      <c r="B32" s="13" t="s">
        <v>719</v>
      </c>
      <c r="C32" s="33"/>
      <c r="D32" s="33"/>
      <c r="E32" s="33"/>
    </row>
    <row r="33" spans="1:5" x14ac:dyDescent="0.35">
      <c r="A33" s="37"/>
      <c r="B33" s="13" t="s">
        <v>98</v>
      </c>
      <c r="C33" s="33"/>
      <c r="D33" s="33"/>
      <c r="E33" s="33"/>
    </row>
    <row r="34" spans="1:5" x14ac:dyDescent="0.35">
      <c r="A34" s="38"/>
      <c r="B34" s="13" t="s">
        <v>99</v>
      </c>
      <c r="C34" s="33"/>
      <c r="D34" s="33"/>
      <c r="E34" s="33"/>
    </row>
    <row r="35" spans="1:5" x14ac:dyDescent="0.35">
      <c r="A35" s="39"/>
      <c r="B35" s="13" t="s">
        <v>720</v>
      </c>
      <c r="C35" s="22"/>
      <c r="D35" s="22"/>
      <c r="E35" s="22"/>
    </row>
    <row r="37" spans="1:5" x14ac:dyDescent="0.35">
      <c r="A37" s="61" t="s">
        <v>672</v>
      </c>
      <c r="B37" s="62"/>
    </row>
    <row r="38" spans="1:5" x14ac:dyDescent="0.35">
      <c r="A38" s="12" t="s">
        <v>673</v>
      </c>
      <c r="B38" s="12" t="s">
        <v>674</v>
      </c>
    </row>
    <row r="39" spans="1:5" x14ac:dyDescent="0.35">
      <c r="A39" s="16" t="s">
        <v>692</v>
      </c>
      <c r="B39" s="17" t="s">
        <v>693</v>
      </c>
    </row>
    <row r="40" spans="1:5" x14ac:dyDescent="0.35">
      <c r="A40" s="16" t="s">
        <v>694</v>
      </c>
      <c r="B40" s="17" t="s">
        <v>695</v>
      </c>
    </row>
    <row r="41" spans="1:5" x14ac:dyDescent="0.35">
      <c r="A41" s="16" t="s">
        <v>187</v>
      </c>
      <c r="B41" s="17" t="s">
        <v>227</v>
      </c>
    </row>
    <row r="42" spans="1:5" x14ac:dyDescent="0.35">
      <c r="A42" s="16" t="s">
        <v>572</v>
      </c>
      <c r="B42" s="13" t="s">
        <v>696</v>
      </c>
    </row>
    <row r="43" spans="1:5" x14ac:dyDescent="0.35">
      <c r="A43" s="16" t="s">
        <v>707</v>
      </c>
      <c r="B43" s="13" t="s">
        <v>708</v>
      </c>
    </row>
    <row r="44" spans="1:5" x14ac:dyDescent="0.35">
      <c r="A44" s="16" t="s">
        <v>697</v>
      </c>
      <c r="B44" s="13" t="s">
        <v>35</v>
      </c>
    </row>
    <row r="45" spans="1:5" x14ac:dyDescent="0.35">
      <c r="A45" s="16" t="s">
        <v>698</v>
      </c>
      <c r="B45" s="13" t="s">
        <v>699</v>
      </c>
    </row>
    <row r="46" spans="1:5" x14ac:dyDescent="0.35">
      <c r="A46" s="18" t="s">
        <v>675</v>
      </c>
      <c r="B46" s="14" t="s">
        <v>676</v>
      </c>
    </row>
    <row r="47" spans="1:5" x14ac:dyDescent="0.35">
      <c r="A47" s="16" t="s">
        <v>677</v>
      </c>
      <c r="B47" s="13" t="s">
        <v>678</v>
      </c>
    </row>
    <row r="48" spans="1:5" x14ac:dyDescent="0.35">
      <c r="A48" s="18" t="s">
        <v>700</v>
      </c>
      <c r="B48" s="14" t="s">
        <v>701</v>
      </c>
    </row>
    <row r="49" spans="1:2" x14ac:dyDescent="0.35">
      <c r="A49" s="16" t="s">
        <v>679</v>
      </c>
      <c r="B49" s="13" t="s">
        <v>680</v>
      </c>
    </row>
    <row r="50" spans="1:2" x14ac:dyDescent="0.35">
      <c r="A50" s="16" t="s">
        <v>681</v>
      </c>
      <c r="B50" s="13" t="s">
        <v>682</v>
      </c>
    </row>
    <row r="51" spans="1:2" x14ac:dyDescent="0.35">
      <c r="A51" s="16" t="s">
        <v>709</v>
      </c>
      <c r="B51" s="13" t="s">
        <v>710</v>
      </c>
    </row>
    <row r="52" spans="1:2" x14ac:dyDescent="0.35">
      <c r="A52" s="16" t="s">
        <v>711</v>
      </c>
      <c r="B52" s="13" t="s">
        <v>712</v>
      </c>
    </row>
    <row r="53" spans="1:2" x14ac:dyDescent="0.35">
      <c r="A53" s="16" t="s">
        <v>369</v>
      </c>
      <c r="B53" s="13" t="s">
        <v>702</v>
      </c>
    </row>
    <row r="54" spans="1:2" x14ac:dyDescent="0.35">
      <c r="A54" s="16" t="s">
        <v>705</v>
      </c>
      <c r="B54" s="13" t="s">
        <v>706</v>
      </c>
    </row>
    <row r="55" spans="1:2" x14ac:dyDescent="0.35">
      <c r="A55" s="16" t="s">
        <v>703</v>
      </c>
      <c r="B55" s="13" t="s">
        <v>704</v>
      </c>
    </row>
  </sheetData>
  <mergeCells count="4">
    <mergeCell ref="A30:B30"/>
    <mergeCell ref="A1:B1"/>
    <mergeCell ref="A2:B2"/>
    <mergeCell ref="A37:B3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12"/>
  <sheetViews>
    <sheetView zoomScaleNormal="100" workbookViewId="0">
      <pane ySplit="1" topLeftCell="A11" activePane="bottomLeft" state="frozen"/>
      <selection pane="bottomLeft" activeCell="B5" sqref="B5"/>
    </sheetView>
  </sheetViews>
  <sheetFormatPr defaultColWidth="9.1796875" defaultRowHeight="14.5" x14ac:dyDescent="0.35"/>
  <cols>
    <col min="1" max="1" width="18.1796875" style="21" customWidth="1"/>
    <col min="2" max="2" width="38.26953125" style="21" customWidth="1"/>
    <col min="3" max="3" width="33.1796875" style="15" hidden="1" customWidth="1"/>
    <col min="4" max="4" width="63.81640625" style="15" hidden="1" customWidth="1"/>
    <col min="5" max="5" width="37" style="15" customWidth="1"/>
    <col min="6" max="6" width="9.1796875" style="1"/>
    <col min="7" max="7" width="44.1796875" style="1" customWidth="1"/>
    <col min="8" max="16384" width="9.1796875" style="1"/>
  </cols>
  <sheetData>
    <row r="1" spans="1:5" x14ac:dyDescent="0.35">
      <c r="A1" s="19" t="s">
        <v>71</v>
      </c>
      <c r="B1" s="19" t="s">
        <v>72</v>
      </c>
      <c r="C1" s="20" t="s">
        <v>73</v>
      </c>
      <c r="D1" s="20" t="s">
        <v>74</v>
      </c>
      <c r="E1" s="20" t="s">
        <v>75</v>
      </c>
    </row>
    <row r="2" spans="1:5" ht="84.75" customHeight="1" x14ac:dyDescent="0.35">
      <c r="A2" s="40" t="s">
        <v>59</v>
      </c>
      <c r="B2" s="41" t="s">
        <v>76</v>
      </c>
      <c r="C2" s="42" t="s">
        <v>77</v>
      </c>
      <c r="D2" s="42" t="s">
        <v>78</v>
      </c>
      <c r="E2" s="42" t="s">
        <v>79</v>
      </c>
    </row>
    <row r="3" spans="1:5" ht="143.25" customHeight="1" x14ac:dyDescent="0.35">
      <c r="A3" s="40" t="s">
        <v>80</v>
      </c>
      <c r="B3" s="41" t="s">
        <v>631</v>
      </c>
      <c r="C3" s="42" t="s">
        <v>81</v>
      </c>
      <c r="D3" s="43" t="s">
        <v>82</v>
      </c>
      <c r="E3" s="42" t="s">
        <v>632</v>
      </c>
    </row>
    <row r="4" spans="1:5" ht="150" customHeight="1" x14ac:dyDescent="0.35">
      <c r="A4" s="40" t="s">
        <v>83</v>
      </c>
      <c r="B4" s="41" t="s">
        <v>714</v>
      </c>
      <c r="C4" s="11" t="s">
        <v>84</v>
      </c>
      <c r="D4" s="42" t="s">
        <v>85</v>
      </c>
      <c r="E4" s="42" t="s">
        <v>633</v>
      </c>
    </row>
    <row r="5" spans="1:5" ht="185.25" customHeight="1" x14ac:dyDescent="0.35">
      <c r="A5" s="40" t="s">
        <v>9</v>
      </c>
      <c r="B5" s="41" t="s">
        <v>634</v>
      </c>
      <c r="C5" s="11" t="s">
        <v>87</v>
      </c>
      <c r="D5" s="11" t="s">
        <v>88</v>
      </c>
      <c r="E5" s="42" t="s">
        <v>635</v>
      </c>
    </row>
    <row r="6" spans="1:5" ht="48" customHeight="1" x14ac:dyDescent="0.35">
      <c r="A6" s="40" t="s">
        <v>89</v>
      </c>
      <c r="B6" s="41" t="s">
        <v>715</v>
      </c>
      <c r="C6" s="11"/>
      <c r="D6" s="44" t="s">
        <v>90</v>
      </c>
      <c r="E6" s="45" t="s">
        <v>91</v>
      </c>
    </row>
    <row r="7" spans="1:5" ht="116" x14ac:dyDescent="0.35">
      <c r="A7" s="40" t="s">
        <v>92</v>
      </c>
      <c r="B7" s="42" t="s">
        <v>93</v>
      </c>
      <c r="C7" s="11"/>
      <c r="D7" s="14"/>
      <c r="E7" s="43" t="s">
        <v>94</v>
      </c>
    </row>
    <row r="8" spans="1:5" x14ac:dyDescent="0.35">
      <c r="C8" s="2"/>
      <c r="D8" s="3"/>
    </row>
    <row r="9" spans="1:5" x14ac:dyDescent="0.35">
      <c r="C9" s="2"/>
      <c r="D9" s="3"/>
    </row>
    <row r="10" spans="1:5" x14ac:dyDescent="0.35">
      <c r="D10" s="4"/>
    </row>
    <row r="11" spans="1:5" x14ac:dyDescent="0.35">
      <c r="D11" s="4"/>
    </row>
    <row r="12" spans="1:5" ht="15" thickBot="1" x14ac:dyDescent="0.4">
      <c r="D12" s="5"/>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8"/>
  <sheetViews>
    <sheetView topLeftCell="I1" workbookViewId="0">
      <selection activeCell="L2" sqref="L2:L5"/>
    </sheetView>
  </sheetViews>
  <sheetFormatPr defaultRowHeight="14.5" x14ac:dyDescent="0.35"/>
  <cols>
    <col min="1" max="1" width="14.7265625" bestFit="1" customWidth="1"/>
    <col min="2" max="2" width="36.453125" bestFit="1" customWidth="1"/>
    <col min="3" max="3" width="31.26953125" customWidth="1"/>
    <col min="4" max="4" width="25.1796875" bestFit="1" customWidth="1"/>
    <col min="5" max="5" width="18.7265625" customWidth="1"/>
    <col min="6" max="6" width="25.1796875" bestFit="1" customWidth="1"/>
    <col min="7" max="7" width="44.81640625" bestFit="1" customWidth="1"/>
    <col min="8" max="8" width="45.7265625" bestFit="1" customWidth="1"/>
    <col min="10" max="12" width="46.1796875" customWidth="1"/>
    <col min="13" max="13" width="13.7265625" bestFit="1" customWidth="1"/>
    <col min="14" max="14" width="59.81640625" customWidth="1"/>
  </cols>
  <sheetData>
    <row r="1" spans="1:15" s="24" customFormat="1" x14ac:dyDescent="0.35">
      <c r="A1" s="23" t="s">
        <v>57</v>
      </c>
      <c r="B1" s="23" t="s">
        <v>119</v>
      </c>
      <c r="C1" s="23" t="s">
        <v>120</v>
      </c>
      <c r="D1" s="23" t="s">
        <v>4</v>
      </c>
      <c r="E1" s="23" t="s">
        <v>16</v>
      </c>
      <c r="F1" s="23" t="s">
        <v>17</v>
      </c>
      <c r="G1" s="23" t="s">
        <v>6</v>
      </c>
      <c r="H1" s="23" t="s">
        <v>7</v>
      </c>
      <c r="I1" s="23" t="s">
        <v>62</v>
      </c>
      <c r="J1" s="23" t="s">
        <v>8</v>
      </c>
      <c r="K1" s="23" t="s">
        <v>65</v>
      </c>
      <c r="L1" s="23" t="s">
        <v>9</v>
      </c>
      <c r="M1" s="23" t="s">
        <v>112</v>
      </c>
      <c r="N1" s="23" t="s">
        <v>116</v>
      </c>
    </row>
    <row r="2" spans="1:15" s="25" customFormat="1" x14ac:dyDescent="0.35">
      <c r="A2" s="25" t="s">
        <v>60</v>
      </c>
      <c r="B2" s="25" t="s">
        <v>118</v>
      </c>
      <c r="C2" s="25" t="s">
        <v>95</v>
      </c>
      <c r="D2" s="25" t="s">
        <v>10</v>
      </c>
      <c r="E2" s="25" t="s">
        <v>102</v>
      </c>
      <c r="F2" s="25" t="s">
        <v>19</v>
      </c>
      <c r="G2" s="25" t="s">
        <v>36</v>
      </c>
      <c r="H2" s="25" t="s">
        <v>44</v>
      </c>
      <c r="I2" s="25" t="s">
        <v>60</v>
      </c>
      <c r="J2" s="26" t="s">
        <v>723</v>
      </c>
      <c r="K2" s="26" t="s">
        <v>279</v>
      </c>
      <c r="L2" s="26" t="s">
        <v>68</v>
      </c>
      <c r="M2" s="25" t="s">
        <v>58</v>
      </c>
      <c r="N2" s="27" t="s">
        <v>133</v>
      </c>
    </row>
    <row r="3" spans="1:15" s="25" customFormat="1" x14ac:dyDescent="0.35">
      <c r="A3" s="25" t="s">
        <v>58</v>
      </c>
      <c r="B3" s="25" t="s">
        <v>127</v>
      </c>
      <c r="C3" s="25" t="s">
        <v>96</v>
      </c>
      <c r="D3" s="25" t="s">
        <v>11</v>
      </c>
      <c r="E3" s="25" t="s">
        <v>103</v>
      </c>
      <c r="F3" s="25" t="s">
        <v>18</v>
      </c>
      <c r="G3" s="25" t="s">
        <v>37</v>
      </c>
      <c r="H3" s="25" t="s">
        <v>45</v>
      </c>
      <c r="I3" s="25" t="s">
        <v>58</v>
      </c>
      <c r="J3" s="25" t="s">
        <v>724</v>
      </c>
      <c r="K3" s="25" t="s">
        <v>66</v>
      </c>
      <c r="L3" s="25" t="s">
        <v>111</v>
      </c>
      <c r="M3" s="25" t="s">
        <v>113</v>
      </c>
      <c r="N3" s="27" t="s">
        <v>134</v>
      </c>
    </row>
    <row r="4" spans="1:15" s="25" customFormat="1" x14ac:dyDescent="0.35">
      <c r="B4" s="25" t="s">
        <v>128</v>
      </c>
      <c r="C4" s="25" t="s">
        <v>97</v>
      </c>
      <c r="D4" s="25" t="s">
        <v>12</v>
      </c>
      <c r="E4" s="25" t="s">
        <v>33</v>
      </c>
      <c r="G4" s="25" t="s">
        <v>39</v>
      </c>
      <c r="H4" s="25" t="s">
        <v>107</v>
      </c>
      <c r="I4" s="25" t="s">
        <v>61</v>
      </c>
      <c r="J4" s="25" t="s">
        <v>63</v>
      </c>
      <c r="K4" s="25" t="s">
        <v>67</v>
      </c>
      <c r="L4" s="25" t="s">
        <v>69</v>
      </c>
      <c r="M4" s="25" t="s">
        <v>114</v>
      </c>
      <c r="N4" s="27" t="s">
        <v>135</v>
      </c>
    </row>
    <row r="5" spans="1:15" s="25" customFormat="1" x14ac:dyDescent="0.35">
      <c r="B5" s="25" t="s">
        <v>129</v>
      </c>
      <c r="C5" s="25" t="s">
        <v>98</v>
      </c>
      <c r="D5" s="25" t="s">
        <v>13</v>
      </c>
      <c r="E5" s="25" t="s">
        <v>34</v>
      </c>
      <c r="G5" s="25" t="s">
        <v>40</v>
      </c>
      <c r="H5" s="25" t="s">
        <v>35</v>
      </c>
      <c r="J5" s="25" t="s">
        <v>64</v>
      </c>
      <c r="K5" s="25" t="s">
        <v>61</v>
      </c>
      <c r="L5" s="25" t="s">
        <v>61</v>
      </c>
      <c r="M5" s="25" t="s">
        <v>115</v>
      </c>
      <c r="N5" s="27" t="s">
        <v>136</v>
      </c>
    </row>
    <row r="6" spans="1:15" s="25" customFormat="1" x14ac:dyDescent="0.35">
      <c r="B6" s="25" t="s">
        <v>154</v>
      </c>
      <c r="C6" s="25" t="s">
        <v>99</v>
      </c>
      <c r="D6" s="25" t="s">
        <v>14</v>
      </c>
      <c r="E6" s="25" t="s">
        <v>20</v>
      </c>
      <c r="G6" s="25" t="s">
        <v>42</v>
      </c>
      <c r="H6" s="25" t="s">
        <v>108</v>
      </c>
      <c r="M6" s="25" t="s">
        <v>24</v>
      </c>
      <c r="N6" s="27" t="s">
        <v>137</v>
      </c>
    </row>
    <row r="7" spans="1:15" s="25" customFormat="1" x14ac:dyDescent="0.35">
      <c r="C7" s="25" t="s">
        <v>32</v>
      </c>
      <c r="D7" s="25" t="s">
        <v>15</v>
      </c>
      <c r="E7" s="25" t="s">
        <v>21</v>
      </c>
      <c r="G7" s="25" t="s">
        <v>106</v>
      </c>
      <c r="H7" s="25" t="s">
        <v>48</v>
      </c>
      <c r="N7" s="27" t="s">
        <v>138</v>
      </c>
    </row>
    <row r="8" spans="1:15" s="25" customFormat="1" x14ac:dyDescent="0.35">
      <c r="D8" s="25" t="s">
        <v>50</v>
      </c>
      <c r="E8" s="25" t="s">
        <v>104</v>
      </c>
      <c r="G8" s="25" t="s">
        <v>24</v>
      </c>
      <c r="H8" s="25" t="s">
        <v>49</v>
      </c>
      <c r="N8" s="25" t="s">
        <v>139</v>
      </c>
    </row>
    <row r="9" spans="1:15" s="25" customFormat="1" x14ac:dyDescent="0.35">
      <c r="D9" s="25" t="s">
        <v>32</v>
      </c>
      <c r="E9" s="25" t="s">
        <v>22</v>
      </c>
      <c r="G9" s="25" t="s">
        <v>61</v>
      </c>
      <c r="H9" s="25" t="s">
        <v>109</v>
      </c>
      <c r="N9" s="25" t="s">
        <v>140</v>
      </c>
      <c r="O9" s="25" t="s">
        <v>721</v>
      </c>
    </row>
    <row r="10" spans="1:15" s="25" customFormat="1" x14ac:dyDescent="0.35">
      <c r="D10" s="25" t="s">
        <v>100</v>
      </c>
      <c r="E10" s="25" t="s">
        <v>23</v>
      </c>
      <c r="H10" s="25" t="s">
        <v>43</v>
      </c>
      <c r="N10" s="25" t="s">
        <v>117</v>
      </c>
    </row>
    <row r="11" spans="1:15" s="25" customFormat="1" x14ac:dyDescent="0.35">
      <c r="D11" s="25" t="s">
        <v>101</v>
      </c>
      <c r="E11" s="25" t="s">
        <v>105</v>
      </c>
      <c r="H11" s="25" t="s">
        <v>46</v>
      </c>
      <c r="N11" s="25" t="s">
        <v>141</v>
      </c>
    </row>
    <row r="12" spans="1:15" s="25" customFormat="1" x14ac:dyDescent="0.35">
      <c r="E12" s="25" t="s">
        <v>24</v>
      </c>
      <c r="H12" s="25" t="s">
        <v>38</v>
      </c>
      <c r="N12" s="25" t="s">
        <v>142</v>
      </c>
    </row>
    <row r="13" spans="1:15" s="25" customFormat="1" x14ac:dyDescent="0.35">
      <c r="E13" s="25" t="s">
        <v>61</v>
      </c>
      <c r="H13" s="25" t="s">
        <v>41</v>
      </c>
      <c r="N13" s="25" t="s">
        <v>143</v>
      </c>
    </row>
    <row r="14" spans="1:15" s="25" customFormat="1" x14ac:dyDescent="0.35">
      <c r="H14" s="25" t="s">
        <v>47</v>
      </c>
      <c r="N14" s="25" t="s">
        <v>144</v>
      </c>
    </row>
    <row r="15" spans="1:15" s="25" customFormat="1" x14ac:dyDescent="0.35">
      <c r="H15" s="25" t="s">
        <v>24</v>
      </c>
      <c r="N15" s="25" t="s">
        <v>130</v>
      </c>
    </row>
    <row r="16" spans="1:15" s="25" customFormat="1" x14ac:dyDescent="0.35">
      <c r="H16" s="25" t="s">
        <v>150</v>
      </c>
    </row>
    <row r="17" spans="8:8" s="25" customFormat="1" x14ac:dyDescent="0.35">
      <c r="H17" s="25" t="s">
        <v>61</v>
      </c>
    </row>
    <row r="18" spans="8:8" s="25" customFormat="1" x14ac:dyDescent="0.35"/>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A151"/>
  <sheetViews>
    <sheetView tabSelected="1" zoomScaleNormal="100" workbookViewId="0">
      <pane ySplit="1" topLeftCell="A2" activePane="bottomLeft" state="frozen"/>
      <selection pane="bottomLeft" activeCell="G6" sqref="G6"/>
    </sheetView>
  </sheetViews>
  <sheetFormatPr defaultColWidth="8.7265625" defaultRowHeight="14.5" x14ac:dyDescent="0.35"/>
  <cols>
    <col min="1" max="2" width="12.54296875" style="53" customWidth="1"/>
    <col min="3" max="3" width="19.54296875" style="53" customWidth="1"/>
    <col min="4" max="4" width="19.7265625" style="53" customWidth="1"/>
    <col min="5" max="5" width="12.81640625" style="53" customWidth="1"/>
    <col min="6" max="6" width="25.7265625" style="53" customWidth="1"/>
    <col min="7" max="7" width="76.1796875" style="53" customWidth="1"/>
    <col min="8" max="8" width="12.81640625" style="53" customWidth="1"/>
    <col min="9" max="9" width="75.7265625" style="53" customWidth="1"/>
    <col min="10" max="10" width="76.1796875" style="53" customWidth="1"/>
    <col min="11" max="21" width="19.54296875" style="53" customWidth="1"/>
    <col min="22" max="22" width="45.7265625" style="53" customWidth="1"/>
    <col min="23" max="26" width="10.81640625" style="53" customWidth="1"/>
    <col min="27" max="27" width="10.81640625" style="57" customWidth="1"/>
    <col min="28" max="16384" width="8.7265625" style="53"/>
  </cols>
  <sheetData>
    <row r="1" spans="1:27" s="49" customFormat="1" ht="58" x14ac:dyDescent="0.35">
      <c r="A1" s="47" t="s">
        <v>56</v>
      </c>
      <c r="B1" s="47" t="s">
        <v>121</v>
      </c>
      <c r="C1" s="47" t="s">
        <v>120</v>
      </c>
      <c r="D1" s="47" t="s">
        <v>122</v>
      </c>
      <c r="E1" s="47" t="s">
        <v>4</v>
      </c>
      <c r="F1" s="47" t="s">
        <v>0</v>
      </c>
      <c r="G1" s="47" t="s">
        <v>1</v>
      </c>
      <c r="H1" s="47" t="s">
        <v>17</v>
      </c>
      <c r="I1" s="47" t="s">
        <v>2</v>
      </c>
      <c r="J1" s="47" t="s">
        <v>3</v>
      </c>
      <c r="K1" s="47" t="s">
        <v>5</v>
      </c>
      <c r="L1" s="47" t="s">
        <v>6</v>
      </c>
      <c r="M1" s="47" t="s">
        <v>7</v>
      </c>
      <c r="N1" s="47" t="s">
        <v>132</v>
      </c>
      <c r="O1" s="47" t="s">
        <v>123</v>
      </c>
      <c r="P1" s="47" t="s">
        <v>70</v>
      </c>
      <c r="Q1" s="47" t="s">
        <v>65</v>
      </c>
      <c r="R1" s="47" t="s">
        <v>9</v>
      </c>
      <c r="S1" s="47" t="s">
        <v>124</v>
      </c>
      <c r="T1" s="47" t="s">
        <v>125</v>
      </c>
      <c r="U1" s="47" t="s">
        <v>131</v>
      </c>
      <c r="V1" s="47" t="s">
        <v>126</v>
      </c>
      <c r="W1" s="48" t="s">
        <v>599</v>
      </c>
      <c r="X1" s="48" t="s">
        <v>600</v>
      </c>
      <c r="Y1" s="48" t="s">
        <v>601</v>
      </c>
      <c r="Z1" s="48" t="s">
        <v>602</v>
      </c>
      <c r="AA1" s="48" t="s">
        <v>603</v>
      </c>
    </row>
    <row r="2" spans="1:27" s="50" customFormat="1" ht="87" x14ac:dyDescent="0.35">
      <c r="A2" s="50" t="s">
        <v>58</v>
      </c>
      <c r="B2" s="50" t="s">
        <v>30</v>
      </c>
      <c r="C2" s="50" t="s">
        <v>32</v>
      </c>
      <c r="D2" s="50" t="s">
        <v>144</v>
      </c>
      <c r="E2" s="50" t="s">
        <v>11</v>
      </c>
      <c r="F2" s="50" t="s">
        <v>451</v>
      </c>
      <c r="H2" s="50" t="s">
        <v>18</v>
      </c>
      <c r="I2" s="50" t="s">
        <v>453</v>
      </c>
      <c r="J2" s="51" t="s">
        <v>452</v>
      </c>
      <c r="K2" s="50" t="s">
        <v>324</v>
      </c>
      <c r="L2" s="50" t="s">
        <v>61</v>
      </c>
      <c r="M2" s="50" t="s">
        <v>61</v>
      </c>
      <c r="N2" s="50" t="s">
        <v>61</v>
      </c>
      <c r="O2" s="50" t="s">
        <v>462</v>
      </c>
      <c r="P2" s="50" t="s">
        <v>723</v>
      </c>
      <c r="Q2" s="50" t="s">
        <v>61</v>
      </c>
      <c r="R2" s="50" t="s">
        <v>61</v>
      </c>
      <c r="T2" s="50" t="s">
        <v>434</v>
      </c>
      <c r="U2" s="50" t="s">
        <v>390</v>
      </c>
      <c r="V2" s="50" t="s">
        <v>454</v>
      </c>
      <c r="W2" s="50">
        <f t="shared" ref="W2:W8" si="0">IF(ISNUMBER(SEARCH("Low",P2)),1,IF(ISNUMBER(SEARCH("Medium",P2)),2,IF(ISNUMBER(SEARCH("High",P2)),3,IF(ISNUMBER(SEARCH("Maybe",P2)),0))))</f>
        <v>3</v>
      </c>
      <c r="X2" s="50">
        <f t="shared" ref="X2:Y8" si="1">IF(ISNUMBER(SEARCH("Low",Q2)),1,IF(ISNUMBER(SEARCH("Medium",Q2)),2,IF(ISNUMBER(SEARCH("High",Q2)),3,IF(ISNUMBER(SEARCH("Unsure",Q2)),0))))</f>
        <v>0</v>
      </c>
      <c r="Y2" s="50">
        <f t="shared" si="1"/>
        <v>0</v>
      </c>
      <c r="Z2" s="50">
        <f t="shared" ref="Z2:Z8" si="2">IF(ISNUMBER(SEARCH("Yes",N2)),1,IF(ISNUMBER(SEARCH("No",N2)),0,IF(ISNUMBER(SEARCH("Unsure",N2)),0)))</f>
        <v>0</v>
      </c>
      <c r="AA2" s="52">
        <f t="shared" ref="AA2:AA33" si="3">W2*(0.3)+X2*(0.25)+Y2*(0.3)+Z2*(0.15)</f>
        <v>0.89999999999999991</v>
      </c>
    </row>
    <row r="3" spans="1:27" s="50" customFormat="1" ht="72.5" x14ac:dyDescent="0.35">
      <c r="A3" s="50" t="s">
        <v>58</v>
      </c>
      <c r="B3" s="50" t="s">
        <v>30</v>
      </c>
      <c r="C3" s="50" t="s">
        <v>32</v>
      </c>
      <c r="D3" s="50" t="s">
        <v>144</v>
      </c>
      <c r="E3" s="50" t="s">
        <v>11</v>
      </c>
      <c r="F3" s="50" t="s">
        <v>455</v>
      </c>
      <c r="H3" s="50" t="s">
        <v>18</v>
      </c>
      <c r="I3" s="50" t="s">
        <v>456</v>
      </c>
      <c r="J3" s="50" t="s">
        <v>457</v>
      </c>
      <c r="K3" s="50" t="s">
        <v>324</v>
      </c>
      <c r="L3" s="50" t="s">
        <v>61</v>
      </c>
      <c r="M3" s="50" t="s">
        <v>61</v>
      </c>
      <c r="N3" s="50" t="s">
        <v>61</v>
      </c>
      <c r="O3" s="50" t="s">
        <v>462</v>
      </c>
      <c r="P3" s="50" t="s">
        <v>723</v>
      </c>
      <c r="Q3" s="50" t="s">
        <v>61</v>
      </c>
      <c r="R3" s="50" t="s">
        <v>61</v>
      </c>
      <c r="T3" s="50" t="s">
        <v>434</v>
      </c>
      <c r="U3" s="50" t="s">
        <v>390</v>
      </c>
      <c r="V3" s="50" t="s">
        <v>458</v>
      </c>
      <c r="W3" s="50">
        <f t="shared" si="0"/>
        <v>3</v>
      </c>
      <c r="X3" s="50">
        <f t="shared" si="1"/>
        <v>0</v>
      </c>
      <c r="Y3" s="50">
        <f t="shared" si="1"/>
        <v>0</v>
      </c>
      <c r="Z3" s="50">
        <f t="shared" si="2"/>
        <v>0</v>
      </c>
      <c r="AA3" s="52">
        <f t="shared" si="3"/>
        <v>0.89999999999999991</v>
      </c>
    </row>
    <row r="4" spans="1:27" s="50" customFormat="1" ht="101.5" x14ac:dyDescent="0.35">
      <c r="A4" s="50" t="s">
        <v>58</v>
      </c>
      <c r="B4" s="50" t="s">
        <v>30</v>
      </c>
      <c r="C4" s="50" t="s">
        <v>32</v>
      </c>
      <c r="D4" s="50" t="s">
        <v>144</v>
      </c>
      <c r="E4" s="50" t="s">
        <v>32</v>
      </c>
      <c r="F4" s="50" t="s">
        <v>466</v>
      </c>
      <c r="H4" s="50" t="s">
        <v>18</v>
      </c>
      <c r="I4" s="50" t="s">
        <v>467</v>
      </c>
      <c r="J4" s="50" t="s">
        <v>468</v>
      </c>
      <c r="K4" s="50" t="s">
        <v>324</v>
      </c>
      <c r="L4" s="50" t="s">
        <v>61</v>
      </c>
      <c r="M4" s="50" t="s">
        <v>61</v>
      </c>
      <c r="N4" s="50" t="s">
        <v>61</v>
      </c>
      <c r="O4" s="50" t="s">
        <v>462</v>
      </c>
      <c r="P4" s="50" t="s">
        <v>723</v>
      </c>
      <c r="Q4" s="50" t="s">
        <v>61</v>
      </c>
      <c r="R4" s="50" t="s">
        <v>61</v>
      </c>
      <c r="T4" s="50" t="s">
        <v>464</v>
      </c>
      <c r="U4" s="50" t="s">
        <v>390</v>
      </c>
      <c r="V4" s="50" t="s">
        <v>465</v>
      </c>
      <c r="W4" s="50">
        <f t="shared" si="0"/>
        <v>3</v>
      </c>
      <c r="X4" s="50">
        <f t="shared" si="1"/>
        <v>0</v>
      </c>
      <c r="Y4" s="50">
        <f t="shared" si="1"/>
        <v>0</v>
      </c>
      <c r="Z4" s="50">
        <f t="shared" si="2"/>
        <v>0</v>
      </c>
      <c r="AA4" s="52">
        <f t="shared" si="3"/>
        <v>0.89999999999999991</v>
      </c>
    </row>
    <row r="5" spans="1:27" s="50" customFormat="1" ht="72.5" x14ac:dyDescent="0.35">
      <c r="A5" s="50" t="s">
        <v>58</v>
      </c>
      <c r="B5" s="50" t="s">
        <v>30</v>
      </c>
      <c r="C5" s="50" t="s">
        <v>32</v>
      </c>
      <c r="D5" s="50" t="s">
        <v>144</v>
      </c>
      <c r="E5" s="50" t="s">
        <v>32</v>
      </c>
      <c r="F5" s="50" t="s">
        <v>511</v>
      </c>
      <c r="H5" s="50" t="s">
        <v>18</v>
      </c>
      <c r="I5" s="50" t="s">
        <v>512</v>
      </c>
      <c r="J5" s="50" t="s">
        <v>513</v>
      </c>
      <c r="K5" s="50" t="s">
        <v>103</v>
      </c>
      <c r="L5" s="50" t="s">
        <v>61</v>
      </c>
      <c r="M5" s="50" t="s">
        <v>61</v>
      </c>
      <c r="N5" s="50" t="s">
        <v>61</v>
      </c>
      <c r="O5" s="50" t="s">
        <v>462</v>
      </c>
      <c r="P5" s="50" t="s">
        <v>723</v>
      </c>
      <c r="Q5" s="50" t="s">
        <v>61</v>
      </c>
      <c r="R5" s="50" t="s">
        <v>61</v>
      </c>
      <c r="T5" s="50" t="s">
        <v>713</v>
      </c>
      <c r="U5" s="50" t="s">
        <v>390</v>
      </c>
      <c r="V5" s="50" t="s">
        <v>514</v>
      </c>
      <c r="W5" s="50">
        <f t="shared" si="0"/>
        <v>3</v>
      </c>
      <c r="X5" s="50">
        <f t="shared" si="1"/>
        <v>0</v>
      </c>
      <c r="Y5" s="50">
        <f t="shared" si="1"/>
        <v>0</v>
      </c>
      <c r="Z5" s="50">
        <f t="shared" si="2"/>
        <v>0</v>
      </c>
      <c r="AA5" s="52">
        <f t="shared" si="3"/>
        <v>0.89999999999999991</v>
      </c>
    </row>
    <row r="6" spans="1:27" s="50" customFormat="1" ht="72.5" x14ac:dyDescent="0.35">
      <c r="A6" s="50" t="s">
        <v>58</v>
      </c>
      <c r="B6" s="50" t="s">
        <v>30</v>
      </c>
      <c r="C6" s="50" t="s">
        <v>32</v>
      </c>
      <c r="D6" s="50" t="s">
        <v>144</v>
      </c>
      <c r="E6" s="50" t="s">
        <v>32</v>
      </c>
      <c r="F6" s="50" t="s">
        <v>479</v>
      </c>
      <c r="H6" s="50" t="s">
        <v>18</v>
      </c>
      <c r="I6" s="50" t="s">
        <v>481</v>
      </c>
      <c r="J6" s="50" t="s">
        <v>480</v>
      </c>
      <c r="K6" s="50" t="s">
        <v>103</v>
      </c>
      <c r="L6" s="50" t="s">
        <v>61</v>
      </c>
      <c r="M6" s="50" t="s">
        <v>61</v>
      </c>
      <c r="N6" s="50" t="s">
        <v>61</v>
      </c>
      <c r="O6" s="50" t="s">
        <v>462</v>
      </c>
      <c r="P6" s="50" t="s">
        <v>723</v>
      </c>
      <c r="Q6" s="50" t="s">
        <v>61</v>
      </c>
      <c r="R6" s="50" t="s">
        <v>61</v>
      </c>
      <c r="U6" s="50" t="s">
        <v>390</v>
      </c>
      <c r="V6" s="50" t="s">
        <v>482</v>
      </c>
      <c r="W6" s="50">
        <f t="shared" si="0"/>
        <v>3</v>
      </c>
      <c r="X6" s="50">
        <f t="shared" si="1"/>
        <v>0</v>
      </c>
      <c r="Y6" s="50">
        <f t="shared" si="1"/>
        <v>0</v>
      </c>
      <c r="Z6" s="50">
        <f t="shared" si="2"/>
        <v>0</v>
      </c>
      <c r="AA6" s="52">
        <f t="shared" si="3"/>
        <v>0.89999999999999991</v>
      </c>
    </row>
    <row r="7" spans="1:27" s="50" customFormat="1" ht="159.5" x14ac:dyDescent="0.35">
      <c r="A7" s="50" t="s">
        <v>58</v>
      </c>
      <c r="B7" s="50" t="s">
        <v>30</v>
      </c>
      <c r="C7" s="50" t="s">
        <v>32</v>
      </c>
      <c r="D7" s="50" t="s">
        <v>144</v>
      </c>
      <c r="E7" s="50" t="s">
        <v>11</v>
      </c>
      <c r="F7" s="50" t="s">
        <v>580</v>
      </c>
      <c r="G7" s="50" t="s">
        <v>581</v>
      </c>
      <c r="H7" s="50" t="s">
        <v>18</v>
      </c>
      <c r="I7" s="50" t="s">
        <v>582</v>
      </c>
      <c r="J7" s="50" t="s">
        <v>583</v>
      </c>
      <c r="K7" s="50" t="s">
        <v>33</v>
      </c>
      <c r="L7" s="50" t="s">
        <v>61</v>
      </c>
      <c r="M7" s="50" t="s">
        <v>61</v>
      </c>
      <c r="N7" s="50" t="s">
        <v>61</v>
      </c>
      <c r="P7" s="50" t="s">
        <v>64</v>
      </c>
      <c r="Q7" s="50" t="s">
        <v>61</v>
      </c>
      <c r="R7" s="50" t="s">
        <v>111</v>
      </c>
      <c r="U7" s="50" t="s">
        <v>584</v>
      </c>
      <c r="V7" s="50" t="s">
        <v>579</v>
      </c>
      <c r="W7" s="50">
        <f t="shared" si="0"/>
        <v>0</v>
      </c>
      <c r="X7" s="50">
        <f t="shared" si="1"/>
        <v>0</v>
      </c>
      <c r="Y7" s="50">
        <f t="shared" si="1"/>
        <v>2</v>
      </c>
      <c r="Z7" s="50">
        <f t="shared" si="2"/>
        <v>0</v>
      </c>
      <c r="AA7" s="52">
        <f t="shared" si="3"/>
        <v>0.6</v>
      </c>
    </row>
    <row r="8" spans="1:27" s="50" customFormat="1" ht="72.5" x14ac:dyDescent="0.35">
      <c r="A8" s="50" t="s">
        <v>58</v>
      </c>
      <c r="B8" s="50" t="s">
        <v>30</v>
      </c>
      <c r="C8" s="50" t="s">
        <v>32</v>
      </c>
      <c r="D8" s="50" t="s">
        <v>144</v>
      </c>
      <c r="E8" s="50" t="s">
        <v>11</v>
      </c>
      <c r="F8" s="50" t="s">
        <v>578</v>
      </c>
      <c r="H8" s="50" t="s">
        <v>18</v>
      </c>
      <c r="L8" s="50" t="s">
        <v>61</v>
      </c>
      <c r="M8" s="50" t="s">
        <v>61</v>
      </c>
      <c r="N8" s="50" t="s">
        <v>60</v>
      </c>
      <c r="O8" s="50" t="s">
        <v>462</v>
      </c>
      <c r="P8" s="50" t="s">
        <v>64</v>
      </c>
      <c r="Q8" s="50" t="s">
        <v>61</v>
      </c>
      <c r="R8" s="50" t="s">
        <v>61</v>
      </c>
      <c r="T8" s="50" t="s">
        <v>577</v>
      </c>
      <c r="U8" s="50" t="s">
        <v>573</v>
      </c>
      <c r="V8" s="50" t="s">
        <v>575</v>
      </c>
      <c r="W8" s="50">
        <f t="shared" si="0"/>
        <v>0</v>
      </c>
      <c r="X8" s="50">
        <f t="shared" si="1"/>
        <v>0</v>
      </c>
      <c r="Y8" s="50">
        <f t="shared" si="1"/>
        <v>0</v>
      </c>
      <c r="Z8" s="50">
        <f t="shared" si="2"/>
        <v>1</v>
      </c>
      <c r="AA8" s="52">
        <f t="shared" si="3"/>
        <v>0.15</v>
      </c>
    </row>
    <row r="9" spans="1:27" s="50" customFormat="1" ht="101.5" x14ac:dyDescent="0.35">
      <c r="A9" s="50" t="s">
        <v>58</v>
      </c>
      <c r="B9" s="50" t="s">
        <v>30</v>
      </c>
      <c r="C9" s="50" t="s">
        <v>32</v>
      </c>
      <c r="D9" s="50" t="s">
        <v>134</v>
      </c>
      <c r="E9" s="50" t="s">
        <v>11</v>
      </c>
      <c r="F9" s="50" t="s">
        <v>789</v>
      </c>
      <c r="G9" s="50" t="s">
        <v>790</v>
      </c>
      <c r="H9" s="50" t="s">
        <v>18</v>
      </c>
      <c r="K9" s="50" t="s">
        <v>791</v>
      </c>
      <c r="R9" s="50" t="s">
        <v>111</v>
      </c>
      <c r="T9" s="50" t="s">
        <v>793</v>
      </c>
      <c r="U9" s="50" t="s">
        <v>792</v>
      </c>
      <c r="AA9" s="52">
        <f t="shared" si="3"/>
        <v>0</v>
      </c>
    </row>
    <row r="10" spans="1:27" s="50" customFormat="1" ht="101.5" x14ac:dyDescent="0.35">
      <c r="A10" s="50" t="s">
        <v>58</v>
      </c>
      <c r="B10" s="50" t="s">
        <v>30</v>
      </c>
      <c r="C10" s="50" t="s">
        <v>32</v>
      </c>
      <c r="D10" s="50" t="s">
        <v>139</v>
      </c>
      <c r="E10" s="50" t="s">
        <v>32</v>
      </c>
      <c r="F10" s="50" t="s">
        <v>795</v>
      </c>
      <c r="G10" s="50" t="s">
        <v>796</v>
      </c>
      <c r="H10" s="50" t="s">
        <v>18</v>
      </c>
      <c r="R10" s="50" t="s">
        <v>111</v>
      </c>
      <c r="T10" s="50" t="s">
        <v>793</v>
      </c>
      <c r="U10" s="50" t="s">
        <v>792</v>
      </c>
      <c r="AA10" s="52">
        <f t="shared" si="3"/>
        <v>0</v>
      </c>
    </row>
    <row r="11" spans="1:27" s="50" customFormat="1" ht="217.5" x14ac:dyDescent="0.35">
      <c r="A11" s="50" t="s">
        <v>60</v>
      </c>
      <c r="B11" s="50" t="s">
        <v>161</v>
      </c>
      <c r="C11" s="50" t="s">
        <v>97</v>
      </c>
      <c r="D11" s="50" t="s">
        <v>135</v>
      </c>
      <c r="E11" s="50" t="s">
        <v>11</v>
      </c>
      <c r="F11" s="50" t="s">
        <v>31</v>
      </c>
      <c r="G11" s="50" t="s">
        <v>162</v>
      </c>
      <c r="H11" s="50" t="s">
        <v>19</v>
      </c>
      <c r="I11" s="50" t="s">
        <v>164</v>
      </c>
      <c r="J11" s="50" t="s">
        <v>163</v>
      </c>
      <c r="K11" s="50" t="s">
        <v>102</v>
      </c>
      <c r="L11" s="50" t="s">
        <v>40</v>
      </c>
      <c r="M11" s="50" t="s">
        <v>44</v>
      </c>
      <c r="N11" s="50" t="s">
        <v>60</v>
      </c>
      <c r="P11" s="50" t="s">
        <v>723</v>
      </c>
      <c r="Q11" s="50" t="s">
        <v>110</v>
      </c>
      <c r="R11" s="50" t="s">
        <v>68</v>
      </c>
      <c r="S11" s="50" t="s">
        <v>593</v>
      </c>
      <c r="T11" s="50" t="s">
        <v>626</v>
      </c>
      <c r="U11" s="50" t="s">
        <v>168</v>
      </c>
      <c r="V11" s="50" t="s">
        <v>165</v>
      </c>
      <c r="W11" s="50">
        <f t="shared" ref="W11:W35" si="4">IF(ISNUMBER(SEARCH("Low",P11)),1,IF(ISNUMBER(SEARCH("Medium",P11)),2,IF(ISNUMBER(SEARCH("High",P11)),3,IF(ISNUMBER(SEARCH("Maybe",P11)),0))))</f>
        <v>3</v>
      </c>
      <c r="X11" s="50">
        <f t="shared" ref="X11:X35" si="5">IF(ISNUMBER(SEARCH("Low",Q11)),1,IF(ISNUMBER(SEARCH("Medium",Q11)),2,IF(ISNUMBER(SEARCH("High",Q11)),3,IF(ISNUMBER(SEARCH("Unsure",Q11)),0))))</f>
        <v>3</v>
      </c>
      <c r="Y11" s="50">
        <f t="shared" ref="Y11:Y35" si="6">IF(ISNUMBER(SEARCH("Low",R11)),1,IF(ISNUMBER(SEARCH("Medium",R11)),2,IF(ISNUMBER(SEARCH("High",R11)),3,IF(ISNUMBER(SEARCH("Unsure",R11)),0))))</f>
        <v>3</v>
      </c>
      <c r="Z11" s="50">
        <f t="shared" ref="Z11:Z35" si="7">IF(ISNUMBER(SEARCH("Yes",N11)),1,IF(ISNUMBER(SEARCH("No",N11)),0,IF(ISNUMBER(SEARCH("Unsure",N11)),0)))</f>
        <v>1</v>
      </c>
      <c r="AA11" s="52">
        <f t="shared" si="3"/>
        <v>2.6999999999999997</v>
      </c>
    </row>
    <row r="12" spans="1:27" s="50" customFormat="1" ht="174" x14ac:dyDescent="0.35">
      <c r="A12" s="50" t="s">
        <v>60</v>
      </c>
      <c r="B12" s="54" t="s">
        <v>146</v>
      </c>
      <c r="C12" s="54" t="s">
        <v>97</v>
      </c>
      <c r="D12" s="54" t="s">
        <v>134</v>
      </c>
      <c r="E12" s="50" t="s">
        <v>11</v>
      </c>
      <c r="F12" s="54" t="s">
        <v>145</v>
      </c>
      <c r="G12" s="50" t="s">
        <v>147</v>
      </c>
      <c r="H12" s="50" t="s">
        <v>19</v>
      </c>
      <c r="I12" s="50" t="s">
        <v>148</v>
      </c>
      <c r="J12" s="50" t="s">
        <v>149</v>
      </c>
      <c r="K12" s="50" t="s">
        <v>23</v>
      </c>
      <c r="L12" s="50" t="s">
        <v>36</v>
      </c>
      <c r="M12" s="50" t="s">
        <v>150</v>
      </c>
      <c r="N12" s="50" t="s">
        <v>60</v>
      </c>
      <c r="P12" s="50" t="s">
        <v>724</v>
      </c>
      <c r="Q12" s="50" t="s">
        <v>110</v>
      </c>
      <c r="R12" s="50" t="s">
        <v>68</v>
      </c>
      <c r="S12" s="50" t="s">
        <v>206</v>
      </c>
      <c r="T12" s="50" t="s">
        <v>151</v>
      </c>
      <c r="U12" s="54" t="s">
        <v>207</v>
      </c>
      <c r="V12" s="50" t="s">
        <v>152</v>
      </c>
      <c r="W12" s="50">
        <f t="shared" si="4"/>
        <v>2</v>
      </c>
      <c r="X12" s="50">
        <f t="shared" si="5"/>
        <v>3</v>
      </c>
      <c r="Y12" s="50">
        <f t="shared" si="6"/>
        <v>3</v>
      </c>
      <c r="Z12" s="50">
        <f t="shared" si="7"/>
        <v>1</v>
      </c>
      <c r="AA12" s="52">
        <f t="shared" si="3"/>
        <v>2.4</v>
      </c>
    </row>
    <row r="13" spans="1:27" s="50" customFormat="1" ht="145" x14ac:dyDescent="0.35">
      <c r="A13" s="50" t="s">
        <v>60</v>
      </c>
      <c r="B13" s="50" t="s">
        <v>202</v>
      </c>
      <c r="C13" s="50" t="s">
        <v>97</v>
      </c>
      <c r="D13" s="50" t="s">
        <v>139</v>
      </c>
      <c r="E13" s="50" t="s">
        <v>11</v>
      </c>
      <c r="F13" s="50" t="s">
        <v>214</v>
      </c>
      <c r="G13" s="50" t="s">
        <v>215</v>
      </c>
      <c r="H13" s="50" t="s">
        <v>19</v>
      </c>
      <c r="I13" s="50" t="s">
        <v>216</v>
      </c>
      <c r="J13" s="50" t="s">
        <v>217</v>
      </c>
      <c r="K13" s="50" t="s">
        <v>199</v>
      </c>
      <c r="L13" s="50" t="s">
        <v>29</v>
      </c>
      <c r="M13" s="50" t="s">
        <v>211</v>
      </c>
      <c r="N13" s="50" t="s">
        <v>60</v>
      </c>
      <c r="P13" s="50" t="s">
        <v>724</v>
      </c>
      <c r="Q13" s="50" t="s">
        <v>110</v>
      </c>
      <c r="R13" s="50" t="s">
        <v>111</v>
      </c>
      <c r="T13" s="50" t="s">
        <v>212</v>
      </c>
      <c r="U13" s="50" t="s">
        <v>168</v>
      </c>
      <c r="W13" s="50">
        <f t="shared" si="4"/>
        <v>2</v>
      </c>
      <c r="X13" s="50">
        <f t="shared" si="5"/>
        <v>3</v>
      </c>
      <c r="Y13" s="50">
        <f t="shared" si="6"/>
        <v>2</v>
      </c>
      <c r="Z13" s="50">
        <f t="shared" si="7"/>
        <v>1</v>
      </c>
      <c r="AA13" s="52">
        <f t="shared" si="3"/>
        <v>2.1</v>
      </c>
    </row>
    <row r="14" spans="1:27" s="50" customFormat="1" ht="159.5" x14ac:dyDescent="0.35">
      <c r="A14" s="50" t="s">
        <v>58</v>
      </c>
      <c r="B14" s="50" t="s">
        <v>204</v>
      </c>
      <c r="C14" s="50" t="s">
        <v>97</v>
      </c>
      <c r="D14" s="50" t="s">
        <v>138</v>
      </c>
      <c r="E14" s="50" t="s">
        <v>11</v>
      </c>
      <c r="F14" s="50" t="s">
        <v>221</v>
      </c>
      <c r="G14" s="50" t="s">
        <v>222</v>
      </c>
      <c r="H14" s="50" t="s">
        <v>19</v>
      </c>
      <c r="I14" s="50" t="s">
        <v>223</v>
      </c>
      <c r="J14" s="50" t="s">
        <v>196</v>
      </c>
      <c r="K14" s="50" t="s">
        <v>199</v>
      </c>
      <c r="L14" s="50" t="s">
        <v>29</v>
      </c>
      <c r="M14" s="50" t="s">
        <v>211</v>
      </c>
      <c r="N14" s="50" t="s">
        <v>60</v>
      </c>
      <c r="P14" s="50" t="s">
        <v>724</v>
      </c>
      <c r="Q14" s="50" t="s">
        <v>66</v>
      </c>
      <c r="R14" s="50" t="s">
        <v>111</v>
      </c>
      <c r="T14" s="50" t="s">
        <v>212</v>
      </c>
      <c r="U14" s="50" t="s">
        <v>168</v>
      </c>
      <c r="W14" s="50">
        <f t="shared" si="4"/>
        <v>2</v>
      </c>
      <c r="X14" s="50">
        <f t="shared" si="5"/>
        <v>2</v>
      </c>
      <c r="Y14" s="50">
        <f t="shared" si="6"/>
        <v>2</v>
      </c>
      <c r="Z14" s="50">
        <f t="shared" si="7"/>
        <v>1</v>
      </c>
      <c r="AA14" s="52">
        <f t="shared" si="3"/>
        <v>1.85</v>
      </c>
    </row>
    <row r="15" spans="1:27" s="50" customFormat="1" ht="246.5" x14ac:dyDescent="0.35">
      <c r="A15" s="50" t="s">
        <v>60</v>
      </c>
      <c r="B15" s="50" t="s">
        <v>153</v>
      </c>
      <c r="C15" s="50" t="s">
        <v>97</v>
      </c>
      <c r="D15" s="50" t="s">
        <v>138</v>
      </c>
      <c r="E15" s="50" t="s">
        <v>11</v>
      </c>
      <c r="F15" s="50" t="s">
        <v>188</v>
      </c>
      <c r="G15" s="50" t="s">
        <v>189</v>
      </c>
      <c r="H15" s="50" t="s">
        <v>19</v>
      </c>
      <c r="I15" s="50" t="s">
        <v>190</v>
      </c>
      <c r="J15" s="50" t="s">
        <v>155</v>
      </c>
      <c r="K15" s="50" t="s">
        <v>102</v>
      </c>
      <c r="L15" s="50" t="s">
        <v>40</v>
      </c>
      <c r="M15" s="50" t="s">
        <v>45</v>
      </c>
      <c r="N15" s="50" t="s">
        <v>60</v>
      </c>
      <c r="P15" s="50" t="s">
        <v>723</v>
      </c>
      <c r="Q15" s="50" t="s">
        <v>110</v>
      </c>
      <c r="R15" s="50" t="s">
        <v>61</v>
      </c>
      <c r="T15" s="50" t="s">
        <v>159</v>
      </c>
      <c r="U15" s="50" t="s">
        <v>168</v>
      </c>
      <c r="V15" s="50" t="s">
        <v>191</v>
      </c>
      <c r="W15" s="50">
        <f t="shared" si="4"/>
        <v>3</v>
      </c>
      <c r="X15" s="50">
        <f t="shared" si="5"/>
        <v>3</v>
      </c>
      <c r="Y15" s="50">
        <f t="shared" si="6"/>
        <v>0</v>
      </c>
      <c r="Z15" s="50">
        <f t="shared" si="7"/>
        <v>1</v>
      </c>
      <c r="AA15" s="52">
        <f t="shared" si="3"/>
        <v>1.7999999999999998</v>
      </c>
    </row>
    <row r="16" spans="1:27" s="50" customFormat="1" ht="145" x14ac:dyDescent="0.35">
      <c r="A16" s="50" t="s">
        <v>58</v>
      </c>
      <c r="B16" s="50" t="s">
        <v>203</v>
      </c>
      <c r="C16" s="51" t="s">
        <v>97</v>
      </c>
      <c r="D16" s="50" t="s">
        <v>138</v>
      </c>
      <c r="E16" s="50" t="s">
        <v>11</v>
      </c>
      <c r="F16" s="50" t="s">
        <v>218</v>
      </c>
      <c r="G16" s="50" t="s">
        <v>219</v>
      </c>
      <c r="H16" s="50" t="s">
        <v>19</v>
      </c>
      <c r="I16" s="50" t="s">
        <v>220</v>
      </c>
      <c r="J16" s="50" t="s">
        <v>196</v>
      </c>
      <c r="K16" s="50" t="s">
        <v>199</v>
      </c>
      <c r="L16" s="50" t="s">
        <v>29</v>
      </c>
      <c r="M16" s="50" t="s">
        <v>211</v>
      </c>
      <c r="N16" s="50" t="s">
        <v>61</v>
      </c>
      <c r="P16" s="50" t="s">
        <v>724</v>
      </c>
      <c r="Q16" s="50" t="s">
        <v>66</v>
      </c>
      <c r="R16" s="50" t="s">
        <v>111</v>
      </c>
      <c r="T16" s="50" t="s">
        <v>212</v>
      </c>
      <c r="U16" s="50" t="s">
        <v>168</v>
      </c>
      <c r="W16" s="50">
        <f t="shared" si="4"/>
        <v>2</v>
      </c>
      <c r="X16" s="50">
        <f t="shared" si="5"/>
        <v>2</v>
      </c>
      <c r="Y16" s="50">
        <f t="shared" si="6"/>
        <v>2</v>
      </c>
      <c r="Z16" s="50">
        <f t="shared" si="7"/>
        <v>0</v>
      </c>
      <c r="AA16" s="52">
        <f t="shared" si="3"/>
        <v>1.7000000000000002</v>
      </c>
    </row>
    <row r="17" spans="1:27" s="50" customFormat="1" ht="232" x14ac:dyDescent="0.35">
      <c r="A17" s="50" t="s">
        <v>58</v>
      </c>
      <c r="B17" s="50" t="s">
        <v>378</v>
      </c>
      <c r="C17" s="50" t="s">
        <v>97</v>
      </c>
      <c r="D17" s="50" t="s">
        <v>139</v>
      </c>
      <c r="E17" s="50" t="s">
        <v>11</v>
      </c>
      <c r="F17" s="50" t="s">
        <v>334</v>
      </c>
      <c r="G17" s="50" t="s">
        <v>341</v>
      </c>
      <c r="H17" s="50" t="s">
        <v>19</v>
      </c>
      <c r="I17" s="50" t="s">
        <v>382</v>
      </c>
      <c r="J17" s="50" t="s">
        <v>383</v>
      </c>
      <c r="K17" s="50" t="s">
        <v>23</v>
      </c>
      <c r="L17" s="50" t="s">
        <v>61</v>
      </c>
      <c r="M17" s="50" t="s">
        <v>61</v>
      </c>
      <c r="N17" s="50" t="s">
        <v>61</v>
      </c>
      <c r="P17" s="50" t="s">
        <v>724</v>
      </c>
      <c r="Q17" s="50" t="s">
        <v>61</v>
      </c>
      <c r="R17" s="50" t="s">
        <v>68</v>
      </c>
      <c r="S17" s="50" t="s">
        <v>621</v>
      </c>
      <c r="T17" s="50" t="s">
        <v>347</v>
      </c>
      <c r="U17" s="50" t="s">
        <v>622</v>
      </c>
      <c r="V17" s="55" t="s">
        <v>381</v>
      </c>
      <c r="W17" s="50">
        <f t="shared" si="4"/>
        <v>2</v>
      </c>
      <c r="X17" s="50">
        <f t="shared" si="5"/>
        <v>0</v>
      </c>
      <c r="Y17" s="50">
        <f t="shared" si="6"/>
        <v>3</v>
      </c>
      <c r="Z17" s="50">
        <f t="shared" si="7"/>
        <v>0</v>
      </c>
      <c r="AA17" s="52">
        <f t="shared" si="3"/>
        <v>1.5</v>
      </c>
    </row>
    <row r="18" spans="1:27" s="50" customFormat="1" ht="101.5" x14ac:dyDescent="0.35">
      <c r="A18" s="50" t="s">
        <v>58</v>
      </c>
      <c r="B18" s="50" t="s">
        <v>30</v>
      </c>
      <c r="C18" s="50" t="s">
        <v>97</v>
      </c>
      <c r="D18" s="50" t="s">
        <v>138</v>
      </c>
      <c r="E18" s="50" t="s">
        <v>11</v>
      </c>
      <c r="F18" s="50" t="s">
        <v>474</v>
      </c>
      <c r="H18" s="50" t="s">
        <v>18</v>
      </c>
      <c r="I18" s="50" t="s">
        <v>476</v>
      </c>
      <c r="J18" s="50" t="s">
        <v>475</v>
      </c>
      <c r="K18" s="50" t="s">
        <v>103</v>
      </c>
      <c r="L18" s="50" t="s">
        <v>61</v>
      </c>
      <c r="M18" s="50" t="s">
        <v>47</v>
      </c>
      <c r="N18" s="50" t="s">
        <v>61</v>
      </c>
      <c r="O18" s="50" t="s">
        <v>462</v>
      </c>
      <c r="P18" s="50" t="s">
        <v>723</v>
      </c>
      <c r="Q18" s="50" t="s">
        <v>61</v>
      </c>
      <c r="R18" s="50" t="s">
        <v>111</v>
      </c>
      <c r="T18" s="50" t="s">
        <v>477</v>
      </c>
      <c r="U18" s="50" t="s">
        <v>390</v>
      </c>
      <c r="V18" s="50" t="s">
        <v>478</v>
      </c>
      <c r="W18" s="50">
        <f t="shared" si="4"/>
        <v>3</v>
      </c>
      <c r="X18" s="50">
        <f t="shared" si="5"/>
        <v>0</v>
      </c>
      <c r="Y18" s="50">
        <f t="shared" si="6"/>
        <v>2</v>
      </c>
      <c r="Z18" s="50">
        <f t="shared" si="7"/>
        <v>0</v>
      </c>
      <c r="AA18" s="52">
        <f t="shared" si="3"/>
        <v>1.5</v>
      </c>
    </row>
    <row r="19" spans="1:27" s="50" customFormat="1" ht="101.5" x14ac:dyDescent="0.35">
      <c r="A19" s="50" t="s">
        <v>58</v>
      </c>
      <c r="B19" s="50" t="s">
        <v>30</v>
      </c>
      <c r="C19" s="50" t="s">
        <v>97</v>
      </c>
      <c r="D19" s="50" t="s">
        <v>141</v>
      </c>
      <c r="E19" s="50" t="s">
        <v>11</v>
      </c>
      <c r="F19" s="50" t="s">
        <v>487</v>
      </c>
      <c r="H19" s="50" t="s">
        <v>18</v>
      </c>
      <c r="I19" s="50" t="s">
        <v>489</v>
      </c>
      <c r="J19" s="50" t="s">
        <v>488</v>
      </c>
      <c r="K19" s="50" t="s">
        <v>491</v>
      </c>
      <c r="L19" s="50" t="s">
        <v>61</v>
      </c>
      <c r="M19" s="50" t="s">
        <v>61</v>
      </c>
      <c r="N19" s="50" t="s">
        <v>61</v>
      </c>
      <c r="O19" s="50" t="s">
        <v>462</v>
      </c>
      <c r="P19" s="50" t="s">
        <v>723</v>
      </c>
      <c r="Q19" s="50" t="s">
        <v>61</v>
      </c>
      <c r="R19" s="50" t="s">
        <v>111</v>
      </c>
      <c r="T19" s="50" t="s">
        <v>434</v>
      </c>
      <c r="U19" s="50" t="s">
        <v>390</v>
      </c>
      <c r="V19" s="50" t="s">
        <v>490</v>
      </c>
      <c r="W19" s="50">
        <f t="shared" si="4"/>
        <v>3</v>
      </c>
      <c r="X19" s="50">
        <f t="shared" si="5"/>
        <v>0</v>
      </c>
      <c r="Y19" s="50">
        <f t="shared" si="6"/>
        <v>2</v>
      </c>
      <c r="Z19" s="50">
        <f t="shared" si="7"/>
        <v>0</v>
      </c>
      <c r="AA19" s="52">
        <f t="shared" si="3"/>
        <v>1.5</v>
      </c>
    </row>
    <row r="20" spans="1:27" s="50" customFormat="1" ht="101.5" x14ac:dyDescent="0.35">
      <c r="A20" s="50" t="s">
        <v>58</v>
      </c>
      <c r="B20" s="50" t="s">
        <v>30</v>
      </c>
      <c r="C20" s="50" t="s">
        <v>97</v>
      </c>
      <c r="D20" s="50" t="s">
        <v>141</v>
      </c>
      <c r="E20" s="50" t="s">
        <v>11</v>
      </c>
      <c r="F20" s="50" t="s">
        <v>492</v>
      </c>
      <c r="H20" s="50" t="s">
        <v>18</v>
      </c>
      <c r="I20" s="50" t="s">
        <v>494</v>
      </c>
      <c r="J20" s="50" t="s">
        <v>493</v>
      </c>
      <c r="K20" s="50" t="s">
        <v>491</v>
      </c>
      <c r="L20" s="50" t="s">
        <v>61</v>
      </c>
      <c r="M20" s="50" t="s">
        <v>61</v>
      </c>
      <c r="N20" s="50" t="s">
        <v>61</v>
      </c>
      <c r="O20" s="50" t="s">
        <v>462</v>
      </c>
      <c r="P20" s="50" t="s">
        <v>723</v>
      </c>
      <c r="Q20" s="50" t="s">
        <v>61</v>
      </c>
      <c r="R20" s="50" t="s">
        <v>111</v>
      </c>
      <c r="T20" s="50" t="s">
        <v>434</v>
      </c>
      <c r="U20" s="50" t="s">
        <v>390</v>
      </c>
      <c r="V20" s="50" t="s">
        <v>495</v>
      </c>
      <c r="W20" s="50">
        <f t="shared" si="4"/>
        <v>3</v>
      </c>
      <c r="X20" s="50">
        <f t="shared" si="5"/>
        <v>0</v>
      </c>
      <c r="Y20" s="50">
        <f t="shared" si="6"/>
        <v>2</v>
      </c>
      <c r="Z20" s="50">
        <f t="shared" si="7"/>
        <v>0</v>
      </c>
      <c r="AA20" s="52">
        <f t="shared" si="3"/>
        <v>1.5</v>
      </c>
    </row>
    <row r="21" spans="1:27" s="50" customFormat="1" ht="72.5" x14ac:dyDescent="0.35">
      <c r="A21" s="50" t="s">
        <v>58</v>
      </c>
      <c r="B21" s="50" t="s">
        <v>30</v>
      </c>
      <c r="C21" s="50" t="s">
        <v>97</v>
      </c>
      <c r="D21" s="50" t="s">
        <v>138</v>
      </c>
      <c r="E21" s="50" t="s">
        <v>11</v>
      </c>
      <c r="F21" s="50" t="s">
        <v>420</v>
      </c>
      <c r="H21" s="50" t="s">
        <v>18</v>
      </c>
      <c r="I21" s="50" t="s">
        <v>422</v>
      </c>
      <c r="J21" s="50" t="s">
        <v>421</v>
      </c>
      <c r="K21" s="50" t="s">
        <v>393</v>
      </c>
      <c r="L21" s="50" t="s">
        <v>61</v>
      </c>
      <c r="M21" s="50" t="s">
        <v>61</v>
      </c>
      <c r="N21" s="50" t="s">
        <v>61</v>
      </c>
      <c r="O21" s="50" t="s">
        <v>412</v>
      </c>
      <c r="P21" s="50" t="s">
        <v>723</v>
      </c>
      <c r="Q21" s="50" t="s">
        <v>61</v>
      </c>
      <c r="R21" s="50" t="s">
        <v>61</v>
      </c>
      <c r="T21" s="50" t="s">
        <v>424</v>
      </c>
      <c r="U21" s="50" t="s">
        <v>390</v>
      </c>
      <c r="V21" s="50" t="s">
        <v>423</v>
      </c>
      <c r="W21" s="50">
        <f t="shared" si="4"/>
        <v>3</v>
      </c>
      <c r="X21" s="50">
        <f t="shared" si="5"/>
        <v>0</v>
      </c>
      <c r="Y21" s="50">
        <f t="shared" si="6"/>
        <v>0</v>
      </c>
      <c r="Z21" s="50">
        <f t="shared" si="7"/>
        <v>0</v>
      </c>
      <c r="AA21" s="52">
        <f t="shared" si="3"/>
        <v>0.89999999999999991</v>
      </c>
    </row>
    <row r="22" spans="1:27" s="50" customFormat="1" ht="72.5" x14ac:dyDescent="0.35">
      <c r="A22" s="50" t="s">
        <v>58</v>
      </c>
      <c r="B22" s="50" t="s">
        <v>30</v>
      </c>
      <c r="C22" s="50" t="s">
        <v>97</v>
      </c>
      <c r="D22" s="50" t="s">
        <v>138</v>
      </c>
      <c r="E22" s="50" t="s">
        <v>11</v>
      </c>
      <c r="F22" s="50" t="s">
        <v>389</v>
      </c>
      <c r="H22" s="50" t="s">
        <v>18</v>
      </c>
      <c r="I22" s="50" t="s">
        <v>391</v>
      </c>
      <c r="J22" s="50" t="s">
        <v>391</v>
      </c>
      <c r="K22" s="50" t="s">
        <v>393</v>
      </c>
      <c r="L22" s="50" t="s">
        <v>61</v>
      </c>
      <c r="M22" s="50" t="s">
        <v>43</v>
      </c>
      <c r="N22" s="50" t="s">
        <v>61</v>
      </c>
      <c r="O22" s="50" t="s">
        <v>462</v>
      </c>
      <c r="P22" s="50" t="s">
        <v>723</v>
      </c>
      <c r="Q22" s="50" t="s">
        <v>61</v>
      </c>
      <c r="R22" s="50" t="s">
        <v>61</v>
      </c>
      <c r="T22" s="50" t="s">
        <v>394</v>
      </c>
      <c r="U22" s="50" t="s">
        <v>390</v>
      </c>
      <c r="V22" s="50" t="s">
        <v>392</v>
      </c>
      <c r="W22" s="50">
        <f t="shared" si="4"/>
        <v>3</v>
      </c>
      <c r="X22" s="50">
        <f t="shared" si="5"/>
        <v>0</v>
      </c>
      <c r="Y22" s="50">
        <f t="shared" si="6"/>
        <v>0</v>
      </c>
      <c r="Z22" s="50">
        <f t="shared" si="7"/>
        <v>0</v>
      </c>
      <c r="AA22" s="52">
        <f t="shared" si="3"/>
        <v>0.89999999999999991</v>
      </c>
    </row>
    <row r="23" spans="1:27" s="50" customFormat="1" ht="72.5" x14ac:dyDescent="0.35">
      <c r="A23" s="50" t="s">
        <v>58</v>
      </c>
      <c r="B23" s="50" t="s">
        <v>30</v>
      </c>
      <c r="C23" s="50" t="s">
        <v>97</v>
      </c>
      <c r="D23" s="50" t="s">
        <v>138</v>
      </c>
      <c r="E23" s="50" t="s">
        <v>11</v>
      </c>
      <c r="F23" s="50" t="s">
        <v>459</v>
      </c>
      <c r="H23" s="50" t="s">
        <v>18</v>
      </c>
      <c r="I23" s="50" t="s">
        <v>461</v>
      </c>
      <c r="J23" s="50" t="s">
        <v>460</v>
      </c>
      <c r="K23" s="50" t="s">
        <v>103</v>
      </c>
      <c r="L23" s="50" t="s">
        <v>61</v>
      </c>
      <c r="M23" s="50" t="s">
        <v>61</v>
      </c>
      <c r="N23" s="50" t="s">
        <v>61</v>
      </c>
      <c r="O23" s="50" t="s">
        <v>462</v>
      </c>
      <c r="P23" s="50" t="s">
        <v>723</v>
      </c>
      <c r="Q23" s="50" t="s">
        <v>61</v>
      </c>
      <c r="R23" s="50" t="s">
        <v>61</v>
      </c>
      <c r="T23" s="50" t="s">
        <v>424</v>
      </c>
      <c r="U23" s="50" t="s">
        <v>390</v>
      </c>
      <c r="V23" s="50" t="s">
        <v>463</v>
      </c>
      <c r="W23" s="50">
        <f t="shared" si="4"/>
        <v>3</v>
      </c>
      <c r="X23" s="50">
        <f t="shared" si="5"/>
        <v>0</v>
      </c>
      <c r="Y23" s="50">
        <f t="shared" si="6"/>
        <v>0</v>
      </c>
      <c r="Z23" s="50">
        <f t="shared" si="7"/>
        <v>0</v>
      </c>
      <c r="AA23" s="52">
        <f t="shared" si="3"/>
        <v>0.89999999999999991</v>
      </c>
    </row>
    <row r="24" spans="1:27" s="50" customFormat="1" ht="72.5" x14ac:dyDescent="0.35">
      <c r="A24" s="50" t="s">
        <v>58</v>
      </c>
      <c r="B24" s="50" t="s">
        <v>30</v>
      </c>
      <c r="C24" s="50" t="s">
        <v>97</v>
      </c>
      <c r="D24" s="50" t="s">
        <v>138</v>
      </c>
      <c r="E24" s="50" t="s">
        <v>11</v>
      </c>
      <c r="F24" s="50" t="s">
        <v>442</v>
      </c>
      <c r="H24" s="50" t="s">
        <v>18</v>
      </c>
      <c r="I24" s="50" t="s">
        <v>444</v>
      </c>
      <c r="J24" s="50" t="s">
        <v>443</v>
      </c>
      <c r="K24" s="50" t="s">
        <v>103</v>
      </c>
      <c r="L24" s="50" t="s">
        <v>61</v>
      </c>
      <c r="M24" s="50" t="s">
        <v>61</v>
      </c>
      <c r="N24" s="50" t="s">
        <v>61</v>
      </c>
      <c r="O24" s="50" t="s">
        <v>433</v>
      </c>
      <c r="P24" s="50" t="s">
        <v>723</v>
      </c>
      <c r="Q24" s="50" t="s">
        <v>61</v>
      </c>
      <c r="R24" s="50" t="s">
        <v>61</v>
      </c>
      <c r="T24" s="50" t="s">
        <v>394</v>
      </c>
      <c r="U24" s="50" t="s">
        <v>390</v>
      </c>
      <c r="V24" s="50" t="s">
        <v>445</v>
      </c>
      <c r="W24" s="50">
        <f t="shared" si="4"/>
        <v>3</v>
      </c>
      <c r="X24" s="50">
        <f t="shared" si="5"/>
        <v>0</v>
      </c>
      <c r="Y24" s="50">
        <f t="shared" si="6"/>
        <v>0</v>
      </c>
      <c r="Z24" s="50">
        <f t="shared" si="7"/>
        <v>0</v>
      </c>
      <c r="AA24" s="52">
        <f t="shared" si="3"/>
        <v>0.89999999999999991</v>
      </c>
    </row>
    <row r="25" spans="1:27" s="50" customFormat="1" ht="72.5" x14ac:dyDescent="0.35">
      <c r="A25" s="50" t="s">
        <v>58</v>
      </c>
      <c r="B25" s="50" t="s">
        <v>30</v>
      </c>
      <c r="C25" s="50" t="s">
        <v>97</v>
      </c>
      <c r="D25" s="50" t="s">
        <v>138</v>
      </c>
      <c r="E25" s="50" t="s">
        <v>11</v>
      </c>
      <c r="F25" s="50" t="s">
        <v>469</v>
      </c>
      <c r="H25" s="50" t="s">
        <v>18</v>
      </c>
      <c r="I25" s="50" t="s">
        <v>470</v>
      </c>
      <c r="J25" s="50" t="s">
        <v>471</v>
      </c>
      <c r="K25" s="50" t="s">
        <v>103</v>
      </c>
      <c r="L25" s="50" t="s">
        <v>61</v>
      </c>
      <c r="M25" s="50" t="s">
        <v>61</v>
      </c>
      <c r="N25" s="50" t="s">
        <v>61</v>
      </c>
      <c r="O25" s="50" t="s">
        <v>462</v>
      </c>
      <c r="P25" s="50" t="s">
        <v>723</v>
      </c>
      <c r="Q25" s="50" t="s">
        <v>61</v>
      </c>
      <c r="R25" s="50" t="s">
        <v>61</v>
      </c>
      <c r="T25" s="50" t="s">
        <v>473</v>
      </c>
      <c r="U25" s="50" t="s">
        <v>390</v>
      </c>
      <c r="V25" s="50" t="s">
        <v>472</v>
      </c>
      <c r="W25" s="50">
        <f t="shared" si="4"/>
        <v>3</v>
      </c>
      <c r="X25" s="50">
        <f t="shared" si="5"/>
        <v>0</v>
      </c>
      <c r="Y25" s="50">
        <f t="shared" si="6"/>
        <v>0</v>
      </c>
      <c r="Z25" s="50">
        <f t="shared" si="7"/>
        <v>0</v>
      </c>
      <c r="AA25" s="52">
        <f t="shared" si="3"/>
        <v>0.89999999999999991</v>
      </c>
    </row>
    <row r="26" spans="1:27" s="50" customFormat="1" ht="72.5" x14ac:dyDescent="0.35">
      <c r="A26" s="50" t="s">
        <v>58</v>
      </c>
      <c r="B26" s="50" t="s">
        <v>30</v>
      </c>
      <c r="C26" s="50" t="s">
        <v>97</v>
      </c>
      <c r="D26" s="50" t="s">
        <v>141</v>
      </c>
      <c r="E26" s="50" t="s">
        <v>11</v>
      </c>
      <c r="F26" s="50" t="s">
        <v>496</v>
      </c>
      <c r="H26" s="50" t="s">
        <v>18</v>
      </c>
      <c r="I26" s="50" t="s">
        <v>498</v>
      </c>
      <c r="J26" s="50" t="s">
        <v>497</v>
      </c>
      <c r="K26" s="50" t="s">
        <v>499</v>
      </c>
      <c r="L26" s="50" t="s">
        <v>61</v>
      </c>
      <c r="M26" s="50" t="s">
        <v>61</v>
      </c>
      <c r="N26" s="50" t="s">
        <v>61</v>
      </c>
      <c r="O26" s="50" t="s">
        <v>462</v>
      </c>
      <c r="P26" s="50" t="s">
        <v>723</v>
      </c>
      <c r="Q26" s="50" t="s">
        <v>61</v>
      </c>
      <c r="R26" s="50" t="s">
        <v>61</v>
      </c>
      <c r="T26" s="50" t="s">
        <v>500</v>
      </c>
      <c r="U26" s="50" t="s">
        <v>390</v>
      </c>
      <c r="V26" s="50" t="s">
        <v>501</v>
      </c>
      <c r="W26" s="50">
        <f t="shared" si="4"/>
        <v>3</v>
      </c>
      <c r="X26" s="50">
        <f t="shared" si="5"/>
        <v>0</v>
      </c>
      <c r="Y26" s="50">
        <f t="shared" si="6"/>
        <v>0</v>
      </c>
      <c r="Z26" s="50">
        <f t="shared" si="7"/>
        <v>0</v>
      </c>
      <c r="AA26" s="52">
        <f t="shared" si="3"/>
        <v>0.89999999999999991</v>
      </c>
    </row>
    <row r="27" spans="1:27" s="50" customFormat="1" ht="58" x14ac:dyDescent="0.35">
      <c r="A27" s="50" t="s">
        <v>58</v>
      </c>
      <c r="B27" s="50" t="s">
        <v>30</v>
      </c>
      <c r="C27" s="50" t="s">
        <v>97</v>
      </c>
      <c r="D27" s="50" t="s">
        <v>138</v>
      </c>
      <c r="E27" s="50" t="s">
        <v>11</v>
      </c>
      <c r="F27" s="50" t="s">
        <v>330</v>
      </c>
      <c r="G27" s="50" t="s">
        <v>337</v>
      </c>
      <c r="H27" s="50" t="s">
        <v>18</v>
      </c>
      <c r="K27" s="50" t="s">
        <v>351</v>
      </c>
      <c r="L27" s="50" t="s">
        <v>61</v>
      </c>
      <c r="M27" s="50" t="s">
        <v>61</v>
      </c>
      <c r="N27" s="50" t="s">
        <v>61</v>
      </c>
      <c r="P27" s="50" t="s">
        <v>723</v>
      </c>
      <c r="Q27" s="50" t="s">
        <v>61</v>
      </c>
      <c r="R27" s="50" t="s">
        <v>61</v>
      </c>
      <c r="T27" s="50" t="s">
        <v>212</v>
      </c>
      <c r="U27" s="50" t="s">
        <v>329</v>
      </c>
      <c r="W27" s="50">
        <f t="shared" si="4"/>
        <v>3</v>
      </c>
      <c r="X27" s="50">
        <f t="shared" si="5"/>
        <v>0</v>
      </c>
      <c r="Y27" s="50">
        <f t="shared" si="6"/>
        <v>0</v>
      </c>
      <c r="Z27" s="50">
        <f t="shared" si="7"/>
        <v>0</v>
      </c>
      <c r="AA27" s="52">
        <f t="shared" si="3"/>
        <v>0.89999999999999991</v>
      </c>
    </row>
    <row r="28" spans="1:27" s="50" customFormat="1" ht="72.5" x14ac:dyDescent="0.35">
      <c r="A28" s="50" t="s">
        <v>58</v>
      </c>
      <c r="B28" s="50" t="s">
        <v>30</v>
      </c>
      <c r="C28" s="50" t="s">
        <v>97</v>
      </c>
      <c r="D28" s="50" t="s">
        <v>141</v>
      </c>
      <c r="E28" s="50" t="s">
        <v>11</v>
      </c>
      <c r="F28" s="50" t="s">
        <v>507</v>
      </c>
      <c r="H28" s="50" t="s">
        <v>18</v>
      </c>
      <c r="I28" s="50" t="s">
        <v>509</v>
      </c>
      <c r="J28" s="50" t="s">
        <v>508</v>
      </c>
      <c r="K28" s="50" t="s">
        <v>103</v>
      </c>
      <c r="L28" s="50" t="s">
        <v>61</v>
      </c>
      <c r="M28" s="50" t="s">
        <v>61</v>
      </c>
      <c r="N28" s="50" t="s">
        <v>61</v>
      </c>
      <c r="O28" s="50" t="s">
        <v>462</v>
      </c>
      <c r="P28" s="50" t="s">
        <v>723</v>
      </c>
      <c r="Q28" s="50" t="s">
        <v>61</v>
      </c>
      <c r="R28" s="50" t="s">
        <v>61</v>
      </c>
      <c r="T28" s="50" t="s">
        <v>394</v>
      </c>
      <c r="U28" s="50" t="s">
        <v>390</v>
      </c>
      <c r="V28" s="50" t="s">
        <v>510</v>
      </c>
      <c r="W28" s="50">
        <f t="shared" si="4"/>
        <v>3</v>
      </c>
      <c r="X28" s="50">
        <f t="shared" si="5"/>
        <v>0</v>
      </c>
      <c r="Y28" s="50">
        <f t="shared" si="6"/>
        <v>0</v>
      </c>
      <c r="Z28" s="50">
        <f t="shared" si="7"/>
        <v>0</v>
      </c>
      <c r="AA28" s="52">
        <f t="shared" si="3"/>
        <v>0.89999999999999991</v>
      </c>
    </row>
    <row r="29" spans="1:27" s="50" customFormat="1" ht="101.5" x14ac:dyDescent="0.35">
      <c r="A29" s="50" t="s">
        <v>58</v>
      </c>
      <c r="B29" s="50" t="s">
        <v>30</v>
      </c>
      <c r="C29" s="50" t="s">
        <v>97</v>
      </c>
      <c r="D29" s="50" t="s">
        <v>138</v>
      </c>
      <c r="E29" s="50" t="s">
        <v>11</v>
      </c>
      <c r="F29" s="50" t="s">
        <v>407</v>
      </c>
      <c r="H29" s="50" t="s">
        <v>18</v>
      </c>
      <c r="I29" s="50" t="s">
        <v>409</v>
      </c>
      <c r="J29" s="50" t="s">
        <v>408</v>
      </c>
      <c r="K29" s="50" t="s">
        <v>627</v>
      </c>
      <c r="L29" s="50" t="s">
        <v>61</v>
      </c>
      <c r="M29" s="50" t="s">
        <v>61</v>
      </c>
      <c r="N29" s="50" t="s">
        <v>61</v>
      </c>
      <c r="O29" s="50" t="s">
        <v>433</v>
      </c>
      <c r="P29" s="50" t="s">
        <v>64</v>
      </c>
      <c r="Q29" s="50" t="s">
        <v>61</v>
      </c>
      <c r="R29" s="50" t="s">
        <v>111</v>
      </c>
      <c r="T29" s="50" t="s">
        <v>410</v>
      </c>
      <c r="U29" s="50" t="s">
        <v>390</v>
      </c>
      <c r="V29" s="50" t="s">
        <v>411</v>
      </c>
      <c r="W29" s="50">
        <f t="shared" si="4"/>
        <v>0</v>
      </c>
      <c r="X29" s="50">
        <f t="shared" si="5"/>
        <v>0</v>
      </c>
      <c r="Y29" s="50">
        <f t="shared" si="6"/>
        <v>2</v>
      </c>
      <c r="Z29" s="50">
        <f t="shared" si="7"/>
        <v>0</v>
      </c>
      <c r="AA29" s="52">
        <f t="shared" si="3"/>
        <v>0.6</v>
      </c>
    </row>
    <row r="30" spans="1:27" s="50" customFormat="1" ht="101.5" x14ac:dyDescent="0.35">
      <c r="A30" s="50" t="s">
        <v>58</v>
      </c>
      <c r="B30" s="50" t="s">
        <v>30</v>
      </c>
      <c r="C30" s="50" t="s">
        <v>97</v>
      </c>
      <c r="D30" s="50" t="s">
        <v>138</v>
      </c>
      <c r="E30" s="50" t="s">
        <v>11</v>
      </c>
      <c r="F30" s="50" t="s">
        <v>395</v>
      </c>
      <c r="H30" s="50" t="s">
        <v>18</v>
      </c>
      <c r="I30" s="50" t="s">
        <v>397</v>
      </c>
      <c r="J30" s="50" t="s">
        <v>396</v>
      </c>
      <c r="K30" s="50" t="s">
        <v>400</v>
      </c>
      <c r="L30" s="50" t="s">
        <v>61</v>
      </c>
      <c r="M30" s="50" t="s">
        <v>43</v>
      </c>
      <c r="N30" s="50" t="s">
        <v>61</v>
      </c>
      <c r="O30" s="50" t="s">
        <v>398</v>
      </c>
      <c r="P30" s="50" t="s">
        <v>64</v>
      </c>
      <c r="Q30" s="50" t="s">
        <v>61</v>
      </c>
      <c r="R30" s="50" t="s">
        <v>111</v>
      </c>
      <c r="T30" s="50" t="s">
        <v>399</v>
      </c>
      <c r="U30" s="50" t="s">
        <v>390</v>
      </c>
      <c r="V30" s="50" t="s">
        <v>398</v>
      </c>
      <c r="W30" s="50">
        <f t="shared" si="4"/>
        <v>0</v>
      </c>
      <c r="X30" s="50">
        <f t="shared" si="5"/>
        <v>0</v>
      </c>
      <c r="Y30" s="50">
        <f t="shared" si="6"/>
        <v>2</v>
      </c>
      <c r="Z30" s="50">
        <f t="shared" si="7"/>
        <v>0</v>
      </c>
      <c r="AA30" s="52">
        <f t="shared" si="3"/>
        <v>0.6</v>
      </c>
    </row>
    <row r="31" spans="1:27" s="50" customFormat="1" ht="101.5" x14ac:dyDescent="0.35">
      <c r="A31" s="50" t="s">
        <v>58</v>
      </c>
      <c r="B31" s="50" t="s">
        <v>30</v>
      </c>
      <c r="C31" s="50" t="s">
        <v>97</v>
      </c>
      <c r="D31" s="50" t="s">
        <v>138</v>
      </c>
      <c r="E31" s="50" t="s">
        <v>11</v>
      </c>
      <c r="F31" s="50" t="s">
        <v>413</v>
      </c>
      <c r="H31" s="50" t="s">
        <v>18</v>
      </c>
      <c r="I31" s="50" t="s">
        <v>415</v>
      </c>
      <c r="J31" s="50" t="s">
        <v>414</v>
      </c>
      <c r="K31" s="50" t="s">
        <v>400</v>
      </c>
      <c r="L31" s="50" t="s">
        <v>61</v>
      </c>
      <c r="M31" s="50" t="s">
        <v>61</v>
      </c>
      <c r="N31" s="50" t="s">
        <v>61</v>
      </c>
      <c r="O31" s="50" t="s">
        <v>412</v>
      </c>
      <c r="P31" s="50" t="s">
        <v>64</v>
      </c>
      <c r="Q31" s="50" t="s">
        <v>61</v>
      </c>
      <c r="R31" s="50" t="s">
        <v>111</v>
      </c>
      <c r="T31" s="50" t="s">
        <v>410</v>
      </c>
      <c r="U31" s="50" t="s">
        <v>390</v>
      </c>
      <c r="V31" s="50" t="s">
        <v>416</v>
      </c>
      <c r="W31" s="50">
        <f t="shared" si="4"/>
        <v>0</v>
      </c>
      <c r="X31" s="50">
        <f t="shared" si="5"/>
        <v>0</v>
      </c>
      <c r="Y31" s="50">
        <f t="shared" si="6"/>
        <v>2</v>
      </c>
      <c r="Z31" s="50">
        <f t="shared" si="7"/>
        <v>0</v>
      </c>
      <c r="AA31" s="52">
        <f t="shared" si="3"/>
        <v>0.6</v>
      </c>
    </row>
    <row r="32" spans="1:27" s="50" customFormat="1" ht="101.5" x14ac:dyDescent="0.35">
      <c r="A32" s="50" t="s">
        <v>58</v>
      </c>
      <c r="B32" s="50" t="s">
        <v>30</v>
      </c>
      <c r="C32" s="50" t="s">
        <v>97</v>
      </c>
      <c r="D32" s="50" t="s">
        <v>138</v>
      </c>
      <c r="E32" s="50" t="s">
        <v>11</v>
      </c>
      <c r="F32" s="50" t="s">
        <v>417</v>
      </c>
      <c r="H32" s="50" t="s">
        <v>18</v>
      </c>
      <c r="I32" s="50" t="s">
        <v>419</v>
      </c>
      <c r="J32" s="50" t="s">
        <v>418</v>
      </c>
      <c r="K32" s="50" t="s">
        <v>400</v>
      </c>
      <c r="L32" s="50" t="s">
        <v>61</v>
      </c>
      <c r="M32" s="50" t="s">
        <v>61</v>
      </c>
      <c r="N32" s="50" t="s">
        <v>61</v>
      </c>
      <c r="O32" s="50" t="s">
        <v>412</v>
      </c>
      <c r="P32" s="50" t="s">
        <v>64</v>
      </c>
      <c r="Q32" s="50" t="s">
        <v>61</v>
      </c>
      <c r="R32" s="50" t="s">
        <v>111</v>
      </c>
      <c r="T32" s="50" t="s">
        <v>399</v>
      </c>
      <c r="U32" s="50" t="s">
        <v>390</v>
      </c>
      <c r="V32" s="50" t="s">
        <v>425</v>
      </c>
      <c r="W32" s="50">
        <f t="shared" si="4"/>
        <v>0</v>
      </c>
      <c r="X32" s="50">
        <f t="shared" si="5"/>
        <v>0</v>
      </c>
      <c r="Y32" s="50">
        <f t="shared" si="6"/>
        <v>2</v>
      </c>
      <c r="Z32" s="50">
        <f t="shared" si="7"/>
        <v>0</v>
      </c>
      <c r="AA32" s="52">
        <f t="shared" si="3"/>
        <v>0.6</v>
      </c>
    </row>
    <row r="33" spans="1:27" s="50" customFormat="1" ht="101.5" x14ac:dyDescent="0.35">
      <c r="A33" s="50" t="s">
        <v>58</v>
      </c>
      <c r="B33" s="50" t="s">
        <v>30</v>
      </c>
      <c r="C33" s="50" t="s">
        <v>97</v>
      </c>
      <c r="D33" s="50" t="s">
        <v>141</v>
      </c>
      <c r="E33" s="50" t="s">
        <v>11</v>
      </c>
      <c r="F33" s="50" t="s">
        <v>426</v>
      </c>
      <c r="H33" s="50" t="s">
        <v>18</v>
      </c>
      <c r="I33" s="50" t="s">
        <v>428</v>
      </c>
      <c r="J33" s="50" t="s">
        <v>427</v>
      </c>
      <c r="K33" s="50" t="s">
        <v>400</v>
      </c>
      <c r="L33" s="50" t="s">
        <v>61</v>
      </c>
      <c r="M33" s="50" t="s">
        <v>61</v>
      </c>
      <c r="N33" s="50" t="s">
        <v>61</v>
      </c>
      <c r="O33" s="50" t="s">
        <v>412</v>
      </c>
      <c r="P33" s="50" t="s">
        <v>64</v>
      </c>
      <c r="Q33" s="50" t="s">
        <v>61</v>
      </c>
      <c r="R33" s="50" t="s">
        <v>111</v>
      </c>
      <c r="T33" s="50" t="s">
        <v>399</v>
      </c>
      <c r="U33" s="50" t="s">
        <v>390</v>
      </c>
      <c r="V33" s="50" t="s">
        <v>429</v>
      </c>
      <c r="W33" s="50">
        <f t="shared" si="4"/>
        <v>0</v>
      </c>
      <c r="X33" s="50">
        <f t="shared" si="5"/>
        <v>0</v>
      </c>
      <c r="Y33" s="50">
        <f t="shared" si="6"/>
        <v>2</v>
      </c>
      <c r="Z33" s="50">
        <f t="shared" si="7"/>
        <v>0</v>
      </c>
      <c r="AA33" s="52">
        <f t="shared" si="3"/>
        <v>0.6</v>
      </c>
    </row>
    <row r="34" spans="1:27" s="50" customFormat="1" ht="87" x14ac:dyDescent="0.35">
      <c r="A34" s="50" t="s">
        <v>58</v>
      </c>
      <c r="B34" s="50" t="s">
        <v>251</v>
      </c>
      <c r="C34" s="50" t="s">
        <v>97</v>
      </c>
      <c r="D34" s="50" t="s">
        <v>138</v>
      </c>
      <c r="E34" s="50" t="s">
        <v>11</v>
      </c>
      <c r="F34" s="50" t="s">
        <v>252</v>
      </c>
      <c r="G34" s="50" t="s">
        <v>253</v>
      </c>
      <c r="H34" s="50" t="s">
        <v>19</v>
      </c>
      <c r="I34" s="50" t="s">
        <v>254</v>
      </c>
      <c r="J34" s="50" t="s">
        <v>255</v>
      </c>
      <c r="L34" s="50" t="s">
        <v>61</v>
      </c>
      <c r="M34" s="50" t="s">
        <v>61</v>
      </c>
      <c r="N34" s="50" t="s">
        <v>60</v>
      </c>
      <c r="P34" s="50" t="s">
        <v>64</v>
      </c>
      <c r="Q34" s="50" t="s">
        <v>61</v>
      </c>
      <c r="R34" s="50" t="s">
        <v>61</v>
      </c>
      <c r="T34" s="50" t="s">
        <v>187</v>
      </c>
      <c r="U34" s="50" t="s">
        <v>187</v>
      </c>
      <c r="V34" s="55" t="s">
        <v>260</v>
      </c>
      <c r="W34" s="50">
        <f t="shared" si="4"/>
        <v>0</v>
      </c>
      <c r="X34" s="50">
        <f t="shared" si="5"/>
        <v>0</v>
      </c>
      <c r="Y34" s="50">
        <f t="shared" si="6"/>
        <v>0</v>
      </c>
      <c r="Z34" s="50">
        <f t="shared" si="7"/>
        <v>1</v>
      </c>
      <c r="AA34" s="52">
        <f t="shared" ref="AA34:AA56" si="8">W34*(0.3)+X34*(0.25)+Y34*(0.3)+Z34*(0.15)</f>
        <v>0.15</v>
      </c>
    </row>
    <row r="35" spans="1:27" s="50" customFormat="1" ht="58" x14ac:dyDescent="0.35">
      <c r="A35" s="50" t="s">
        <v>58</v>
      </c>
      <c r="B35" s="50" t="s">
        <v>267</v>
      </c>
      <c r="C35" s="50" t="s">
        <v>97</v>
      </c>
      <c r="D35" s="50" t="s">
        <v>138</v>
      </c>
      <c r="E35" s="50" t="s">
        <v>11</v>
      </c>
      <c r="F35" s="50" t="s">
        <v>268</v>
      </c>
      <c r="G35" s="50" t="s">
        <v>270</v>
      </c>
      <c r="H35" s="50" t="s">
        <v>19</v>
      </c>
      <c r="I35" s="50" t="s">
        <v>271</v>
      </c>
      <c r="J35" s="50" t="s">
        <v>272</v>
      </c>
      <c r="L35" s="50" t="s">
        <v>61</v>
      </c>
      <c r="M35" s="50" t="s">
        <v>61</v>
      </c>
      <c r="N35" s="50" t="s">
        <v>60</v>
      </c>
      <c r="P35" s="50" t="s">
        <v>64</v>
      </c>
      <c r="Q35" s="50" t="s">
        <v>61</v>
      </c>
      <c r="R35" s="50" t="s">
        <v>61</v>
      </c>
      <c r="T35" s="50" t="s">
        <v>187</v>
      </c>
      <c r="U35" s="50" t="s">
        <v>187</v>
      </c>
      <c r="V35" s="50" t="s">
        <v>273</v>
      </c>
      <c r="W35" s="50">
        <f t="shared" si="4"/>
        <v>0</v>
      </c>
      <c r="X35" s="50">
        <f t="shared" si="5"/>
        <v>0</v>
      </c>
      <c r="Y35" s="50">
        <f t="shared" si="6"/>
        <v>0</v>
      </c>
      <c r="Z35" s="50">
        <f t="shared" si="7"/>
        <v>1</v>
      </c>
      <c r="AA35" s="52">
        <f t="shared" si="8"/>
        <v>0.15</v>
      </c>
    </row>
    <row r="36" spans="1:27" s="50" customFormat="1" ht="409.5" x14ac:dyDescent="0.35">
      <c r="A36" s="50" t="s">
        <v>58</v>
      </c>
      <c r="B36" s="50" t="s">
        <v>30</v>
      </c>
      <c r="C36" s="50" t="s">
        <v>97</v>
      </c>
      <c r="D36" s="50" t="s">
        <v>136</v>
      </c>
      <c r="E36" s="50" t="s">
        <v>11</v>
      </c>
      <c r="F36" s="50" t="s">
        <v>734</v>
      </c>
      <c r="G36" s="50" t="s">
        <v>737</v>
      </c>
      <c r="H36" s="50" t="s">
        <v>18</v>
      </c>
      <c r="I36" s="50" t="s">
        <v>739</v>
      </c>
      <c r="J36" s="50" t="s">
        <v>738</v>
      </c>
      <c r="M36" s="50" t="s">
        <v>107</v>
      </c>
      <c r="N36" s="50" t="s">
        <v>60</v>
      </c>
      <c r="O36" s="50" t="s">
        <v>770</v>
      </c>
      <c r="T36" s="50" t="s">
        <v>735</v>
      </c>
      <c r="U36" s="50" t="s">
        <v>287</v>
      </c>
      <c r="V36" s="50" t="s">
        <v>736</v>
      </c>
      <c r="AA36" s="52">
        <f t="shared" si="8"/>
        <v>0</v>
      </c>
    </row>
    <row r="37" spans="1:27" s="50" customFormat="1" ht="87" x14ac:dyDescent="0.35">
      <c r="A37" s="50" t="s">
        <v>58</v>
      </c>
      <c r="B37" s="50" t="s">
        <v>30</v>
      </c>
      <c r="C37" s="50" t="s">
        <v>97</v>
      </c>
      <c r="D37" s="50" t="s">
        <v>138</v>
      </c>
      <c r="E37" s="50" t="s">
        <v>11</v>
      </c>
      <c r="F37" s="50" t="s">
        <v>783</v>
      </c>
      <c r="H37" s="50" t="s">
        <v>18</v>
      </c>
      <c r="I37" s="50" t="s">
        <v>785</v>
      </c>
      <c r="J37" s="50" t="s">
        <v>784</v>
      </c>
      <c r="T37" s="50" t="s">
        <v>786</v>
      </c>
      <c r="U37" s="50" t="s">
        <v>787</v>
      </c>
      <c r="V37" s="55" t="s">
        <v>788</v>
      </c>
      <c r="AA37" s="52">
        <f t="shared" si="8"/>
        <v>0</v>
      </c>
    </row>
    <row r="38" spans="1:27" s="50" customFormat="1" ht="188.5" x14ac:dyDescent="0.35">
      <c r="A38" s="50" t="s">
        <v>60</v>
      </c>
      <c r="B38" s="50" t="s">
        <v>363</v>
      </c>
      <c r="C38" s="50" t="s">
        <v>95</v>
      </c>
      <c r="D38" s="50" t="s">
        <v>134</v>
      </c>
      <c r="E38" s="50" t="s">
        <v>11</v>
      </c>
      <c r="F38" s="50" t="s">
        <v>361</v>
      </c>
      <c r="G38" s="50" t="s">
        <v>362</v>
      </c>
      <c r="H38" s="50" t="s">
        <v>19</v>
      </c>
      <c r="I38" s="50" t="s">
        <v>364</v>
      </c>
      <c r="J38" s="50" t="s">
        <v>365</v>
      </c>
      <c r="K38" s="50" t="s">
        <v>366</v>
      </c>
      <c r="L38" s="50" t="s">
        <v>200</v>
      </c>
      <c r="M38" s="50" t="s">
        <v>226</v>
      </c>
      <c r="N38" s="50" t="s">
        <v>60</v>
      </c>
      <c r="P38" s="50" t="s">
        <v>723</v>
      </c>
      <c r="Q38" s="50" t="s">
        <v>279</v>
      </c>
      <c r="R38" s="50" t="s">
        <v>68</v>
      </c>
      <c r="S38" s="50" t="s">
        <v>367</v>
      </c>
      <c r="T38" s="50" t="s">
        <v>151</v>
      </c>
      <c r="U38" s="50" t="s">
        <v>359</v>
      </c>
      <c r="V38" s="50" t="s">
        <v>368</v>
      </c>
      <c r="W38" s="50">
        <f t="shared" ref="W38:W56" si="9">IF(ISNUMBER(SEARCH("Low",P38)),1,IF(ISNUMBER(SEARCH("Medium",P38)),2,IF(ISNUMBER(SEARCH("High",P38)),3,IF(ISNUMBER(SEARCH("Maybe",P38)),0))))</f>
        <v>3</v>
      </c>
      <c r="X38" s="50">
        <f t="shared" ref="X38:X56" si="10">IF(ISNUMBER(SEARCH("Low",Q38)),1,IF(ISNUMBER(SEARCH("Medium",Q38)),2,IF(ISNUMBER(SEARCH("High",Q38)),3,IF(ISNUMBER(SEARCH("Unsure",Q38)),0))))</f>
        <v>3</v>
      </c>
      <c r="Y38" s="50">
        <f t="shared" ref="Y38:Y56" si="11">IF(ISNUMBER(SEARCH("Low",R38)),1,IF(ISNUMBER(SEARCH("Medium",R38)),2,IF(ISNUMBER(SEARCH("High",R38)),3,IF(ISNUMBER(SEARCH("Unsure",R38)),0))))</f>
        <v>3</v>
      </c>
      <c r="Z38" s="50">
        <f t="shared" ref="Z38:Z56" si="12">IF(ISNUMBER(SEARCH("Yes",N38)),1,IF(ISNUMBER(SEARCH("No",N38)),0,IF(ISNUMBER(SEARCH("Unsure",N38)),0)))</f>
        <v>1</v>
      </c>
      <c r="AA38" s="52">
        <f t="shared" si="8"/>
        <v>2.6999999999999997</v>
      </c>
    </row>
    <row r="39" spans="1:27" s="50" customFormat="1" ht="130.5" x14ac:dyDescent="0.35">
      <c r="A39" s="50" t="s">
        <v>60</v>
      </c>
      <c r="B39" s="50" t="s">
        <v>623</v>
      </c>
      <c r="C39" s="50" t="s">
        <v>95</v>
      </c>
      <c r="D39" s="50" t="s">
        <v>135</v>
      </c>
      <c r="E39" s="50" t="s">
        <v>11</v>
      </c>
      <c r="F39" s="50" t="s">
        <v>665</v>
      </c>
      <c r="G39" s="50" t="s">
        <v>666</v>
      </c>
      <c r="H39" s="50" t="s">
        <v>19</v>
      </c>
      <c r="I39" s="50" t="s">
        <v>667</v>
      </c>
      <c r="J39" s="50" t="s">
        <v>668</v>
      </c>
      <c r="K39" s="50" t="s">
        <v>199</v>
      </c>
      <c r="L39" s="50" t="s">
        <v>29</v>
      </c>
      <c r="M39" s="50" t="s">
        <v>211</v>
      </c>
      <c r="N39" s="50" t="s">
        <v>60</v>
      </c>
      <c r="P39" s="50" t="s">
        <v>724</v>
      </c>
      <c r="Q39" s="50" t="s">
        <v>279</v>
      </c>
      <c r="R39" s="50" t="s">
        <v>68</v>
      </c>
      <c r="S39" s="50" t="s">
        <v>662</v>
      </c>
      <c r="T39" s="50" t="s">
        <v>663</v>
      </c>
      <c r="U39" s="50" t="s">
        <v>664</v>
      </c>
      <c r="W39" s="50">
        <f t="shared" si="9"/>
        <v>2</v>
      </c>
      <c r="X39" s="50">
        <f t="shared" si="10"/>
        <v>3</v>
      </c>
      <c r="Y39" s="50">
        <f t="shared" si="11"/>
        <v>3</v>
      </c>
      <c r="Z39" s="50">
        <f t="shared" si="12"/>
        <v>1</v>
      </c>
      <c r="AA39" s="52">
        <f t="shared" si="8"/>
        <v>2.4</v>
      </c>
    </row>
    <row r="40" spans="1:27" s="50" customFormat="1" ht="159.5" x14ac:dyDescent="0.35">
      <c r="A40" s="50" t="s">
        <v>60</v>
      </c>
      <c r="B40" s="50" t="s">
        <v>625</v>
      </c>
      <c r="C40" s="50" t="s">
        <v>95</v>
      </c>
      <c r="D40" s="50" t="s">
        <v>136</v>
      </c>
      <c r="E40" s="50" t="s">
        <v>11</v>
      </c>
      <c r="F40" s="50" t="s">
        <v>669</v>
      </c>
      <c r="G40" s="50" t="s">
        <v>670</v>
      </c>
      <c r="H40" s="50" t="s">
        <v>19</v>
      </c>
      <c r="I40" s="50" t="s">
        <v>671</v>
      </c>
      <c r="J40" s="50" t="s">
        <v>668</v>
      </c>
      <c r="K40" s="50" t="s">
        <v>199</v>
      </c>
      <c r="L40" s="50" t="s">
        <v>29</v>
      </c>
      <c r="M40" s="50" t="s">
        <v>211</v>
      </c>
      <c r="N40" s="50" t="s">
        <v>60</v>
      </c>
      <c r="P40" s="50" t="s">
        <v>724</v>
      </c>
      <c r="Q40" s="50" t="s">
        <v>279</v>
      </c>
      <c r="R40" s="50" t="s">
        <v>68</v>
      </c>
      <c r="S40" s="50" t="s">
        <v>662</v>
      </c>
      <c r="T40" s="50" t="s">
        <v>663</v>
      </c>
      <c r="U40" s="50" t="s">
        <v>664</v>
      </c>
      <c r="W40" s="50">
        <f t="shared" si="9"/>
        <v>2</v>
      </c>
      <c r="X40" s="50">
        <f t="shared" si="10"/>
        <v>3</v>
      </c>
      <c r="Y40" s="50">
        <f t="shared" si="11"/>
        <v>3</v>
      </c>
      <c r="Z40" s="50">
        <f t="shared" si="12"/>
        <v>1</v>
      </c>
      <c r="AA40" s="52">
        <f t="shared" si="8"/>
        <v>2.4</v>
      </c>
    </row>
    <row r="41" spans="1:27" s="50" customFormat="1" ht="101.5" x14ac:dyDescent="0.35">
      <c r="A41" s="50" t="s">
        <v>60</v>
      </c>
      <c r="B41" s="50" t="s">
        <v>624</v>
      </c>
      <c r="C41" s="50" t="s">
        <v>95</v>
      </c>
      <c r="D41" s="50" t="s">
        <v>134</v>
      </c>
      <c r="E41" s="50" t="s">
        <v>11</v>
      </c>
      <c r="F41" s="50" t="s">
        <v>659</v>
      </c>
      <c r="G41" s="50" t="s">
        <v>660</v>
      </c>
      <c r="H41" s="50" t="s">
        <v>19</v>
      </c>
      <c r="I41" s="50" t="s">
        <v>661</v>
      </c>
      <c r="J41" s="50" t="s">
        <v>240</v>
      </c>
      <c r="K41" s="50" t="s">
        <v>199</v>
      </c>
      <c r="L41" s="50" t="s">
        <v>29</v>
      </c>
      <c r="M41" s="50" t="s">
        <v>211</v>
      </c>
      <c r="N41" s="50" t="s">
        <v>60</v>
      </c>
      <c r="P41" s="50" t="s">
        <v>724</v>
      </c>
      <c r="Q41" s="50" t="s">
        <v>279</v>
      </c>
      <c r="R41" s="50" t="s">
        <v>68</v>
      </c>
      <c r="S41" s="50" t="s">
        <v>662</v>
      </c>
      <c r="T41" s="50" t="s">
        <v>663</v>
      </c>
      <c r="U41" s="50" t="s">
        <v>664</v>
      </c>
      <c r="W41" s="50">
        <f t="shared" si="9"/>
        <v>2</v>
      </c>
      <c r="X41" s="50">
        <f t="shared" si="10"/>
        <v>3</v>
      </c>
      <c r="Y41" s="50">
        <f t="shared" si="11"/>
        <v>3</v>
      </c>
      <c r="Z41" s="50">
        <f t="shared" si="12"/>
        <v>1</v>
      </c>
      <c r="AA41" s="52">
        <f t="shared" si="8"/>
        <v>2.4</v>
      </c>
    </row>
    <row r="42" spans="1:27" s="50" customFormat="1" ht="87" x14ac:dyDescent="0.35">
      <c r="A42" s="50" t="s">
        <v>60</v>
      </c>
      <c r="B42" s="50" t="s">
        <v>169</v>
      </c>
      <c r="C42" s="50" t="s">
        <v>95</v>
      </c>
      <c r="D42" s="50" t="s">
        <v>213</v>
      </c>
      <c r="E42" s="50" t="s">
        <v>11</v>
      </c>
      <c r="F42" s="50" t="s">
        <v>174</v>
      </c>
      <c r="G42" s="50" t="s">
        <v>173</v>
      </c>
      <c r="H42" s="50" t="s">
        <v>19</v>
      </c>
      <c r="I42" s="50" t="s">
        <v>175</v>
      </c>
      <c r="J42" s="50" t="s">
        <v>176</v>
      </c>
      <c r="K42" s="50" t="s">
        <v>34</v>
      </c>
      <c r="L42" s="50" t="s">
        <v>40</v>
      </c>
      <c r="M42" s="50" t="s">
        <v>45</v>
      </c>
      <c r="N42" s="50" t="s">
        <v>60</v>
      </c>
      <c r="P42" s="50" t="s">
        <v>723</v>
      </c>
      <c r="Q42" s="50" t="s">
        <v>110</v>
      </c>
      <c r="R42" s="50" t="s">
        <v>61</v>
      </c>
      <c r="S42" s="50" t="s">
        <v>30</v>
      </c>
      <c r="T42" s="50" t="s">
        <v>159</v>
      </c>
      <c r="U42" s="50" t="s">
        <v>168</v>
      </c>
      <c r="V42" s="50" t="s">
        <v>177</v>
      </c>
      <c r="W42" s="50">
        <f t="shared" si="9"/>
        <v>3</v>
      </c>
      <c r="X42" s="50">
        <f t="shared" si="10"/>
        <v>3</v>
      </c>
      <c r="Y42" s="50">
        <f t="shared" si="11"/>
        <v>0</v>
      </c>
      <c r="Z42" s="50">
        <f t="shared" si="12"/>
        <v>1</v>
      </c>
      <c r="AA42" s="52">
        <f t="shared" si="8"/>
        <v>1.7999999999999998</v>
      </c>
    </row>
    <row r="43" spans="1:27" s="50" customFormat="1" ht="217.5" x14ac:dyDescent="0.35">
      <c r="A43" s="50" t="s">
        <v>60</v>
      </c>
      <c r="B43" s="50" t="s">
        <v>352</v>
      </c>
      <c r="C43" s="50" t="s">
        <v>95</v>
      </c>
      <c r="D43" s="50" t="s">
        <v>135</v>
      </c>
      <c r="E43" s="50" t="s">
        <v>11</v>
      </c>
      <c r="F43" s="50" t="s">
        <v>357</v>
      </c>
      <c r="G43" s="50" t="s">
        <v>356</v>
      </c>
      <c r="H43" s="50" t="s">
        <v>19</v>
      </c>
      <c r="I43" s="50" t="s">
        <v>354</v>
      </c>
      <c r="J43" s="50" t="s">
        <v>355</v>
      </c>
      <c r="K43" s="50" t="s">
        <v>24</v>
      </c>
      <c r="L43" s="50" t="s">
        <v>358</v>
      </c>
      <c r="M43" s="50" t="s">
        <v>107</v>
      </c>
      <c r="N43" s="50" t="s">
        <v>60</v>
      </c>
      <c r="P43" s="50" t="s">
        <v>63</v>
      </c>
      <c r="Q43" s="50" t="s">
        <v>279</v>
      </c>
      <c r="R43" s="50" t="s">
        <v>111</v>
      </c>
      <c r="S43" s="50" t="s">
        <v>360</v>
      </c>
      <c r="T43" s="50" t="s">
        <v>159</v>
      </c>
      <c r="U43" s="50" t="s">
        <v>353</v>
      </c>
      <c r="W43" s="50">
        <f t="shared" si="9"/>
        <v>1</v>
      </c>
      <c r="X43" s="50">
        <f t="shared" si="10"/>
        <v>3</v>
      </c>
      <c r="Y43" s="50">
        <f t="shared" si="11"/>
        <v>2</v>
      </c>
      <c r="Z43" s="50">
        <f t="shared" si="12"/>
        <v>1</v>
      </c>
      <c r="AA43" s="52">
        <f t="shared" si="8"/>
        <v>1.7999999999999998</v>
      </c>
    </row>
    <row r="44" spans="1:27" s="50" customFormat="1" ht="87" x14ac:dyDescent="0.35">
      <c r="A44" s="50" t="s">
        <v>60</v>
      </c>
      <c r="B44" s="50" t="s">
        <v>228</v>
      </c>
      <c r="C44" s="50" t="s">
        <v>95</v>
      </c>
      <c r="D44" s="50" t="s">
        <v>134</v>
      </c>
      <c r="E44" s="50" t="s">
        <v>11</v>
      </c>
      <c r="F44" s="50" t="s">
        <v>230</v>
      </c>
      <c r="G44" s="50" t="s">
        <v>231</v>
      </c>
      <c r="H44" s="50" t="s">
        <v>19</v>
      </c>
      <c r="I44" s="50" t="s">
        <v>232</v>
      </c>
      <c r="J44" s="50" t="s">
        <v>233</v>
      </c>
      <c r="K44" s="50" t="s">
        <v>234</v>
      </c>
      <c r="L44" s="50" t="s">
        <v>39</v>
      </c>
      <c r="M44" s="50" t="s">
        <v>35</v>
      </c>
      <c r="N44" s="50" t="s">
        <v>60</v>
      </c>
      <c r="P44" s="50" t="s">
        <v>723</v>
      </c>
      <c r="Q44" s="50" t="s">
        <v>110</v>
      </c>
      <c r="R44" s="50" t="s">
        <v>61</v>
      </c>
      <c r="T44" s="50" t="s">
        <v>235</v>
      </c>
      <c r="U44" s="50" t="s">
        <v>168</v>
      </c>
      <c r="W44" s="50">
        <f t="shared" si="9"/>
        <v>3</v>
      </c>
      <c r="X44" s="50">
        <f t="shared" si="10"/>
        <v>3</v>
      </c>
      <c r="Y44" s="50">
        <f t="shared" si="11"/>
        <v>0</v>
      </c>
      <c r="Z44" s="50">
        <f t="shared" si="12"/>
        <v>1</v>
      </c>
      <c r="AA44" s="52">
        <f t="shared" si="8"/>
        <v>1.7999999999999998</v>
      </c>
    </row>
    <row r="45" spans="1:27" s="50" customFormat="1" ht="246.5" x14ac:dyDescent="0.35">
      <c r="A45" s="50" t="s">
        <v>60</v>
      </c>
      <c r="B45" s="50" t="s">
        <v>171</v>
      </c>
      <c r="C45" s="50" t="s">
        <v>95</v>
      </c>
      <c r="D45" s="50" t="s">
        <v>134</v>
      </c>
      <c r="F45" s="50" t="s">
        <v>183</v>
      </c>
      <c r="G45" s="50" t="s">
        <v>184</v>
      </c>
      <c r="H45" s="50" t="s">
        <v>19</v>
      </c>
      <c r="I45" s="50" t="s">
        <v>185</v>
      </c>
      <c r="J45" s="50" t="s">
        <v>186</v>
      </c>
      <c r="K45" s="50" t="s">
        <v>34</v>
      </c>
      <c r="L45" s="50" t="s">
        <v>37</v>
      </c>
      <c r="M45" s="50" t="s">
        <v>45</v>
      </c>
      <c r="N45" s="50" t="s">
        <v>60</v>
      </c>
      <c r="P45" s="50" t="s">
        <v>723</v>
      </c>
      <c r="Q45" s="50" t="s">
        <v>110</v>
      </c>
      <c r="R45" s="50" t="s">
        <v>61</v>
      </c>
      <c r="S45" s="50" t="s">
        <v>30</v>
      </c>
      <c r="T45" s="50" t="s">
        <v>187</v>
      </c>
      <c r="U45" s="50" t="s">
        <v>168</v>
      </c>
      <c r="W45" s="50">
        <f t="shared" si="9"/>
        <v>3</v>
      </c>
      <c r="X45" s="50">
        <f t="shared" si="10"/>
        <v>3</v>
      </c>
      <c r="Y45" s="50">
        <f t="shared" si="11"/>
        <v>0</v>
      </c>
      <c r="Z45" s="50">
        <f t="shared" si="12"/>
        <v>1</v>
      </c>
      <c r="AA45" s="52">
        <f t="shared" si="8"/>
        <v>1.7999999999999998</v>
      </c>
    </row>
    <row r="46" spans="1:27" s="50" customFormat="1" ht="159.5" x14ac:dyDescent="0.35">
      <c r="A46" s="50" t="s">
        <v>60</v>
      </c>
      <c r="B46" s="50" t="s">
        <v>170</v>
      </c>
      <c r="C46" s="50" t="s">
        <v>95</v>
      </c>
      <c r="D46" s="50" t="s">
        <v>134</v>
      </c>
      <c r="E46" s="50" t="s">
        <v>11</v>
      </c>
      <c r="F46" s="50" t="s">
        <v>178</v>
      </c>
      <c r="G46" s="50" t="s">
        <v>179</v>
      </c>
      <c r="H46" s="50" t="s">
        <v>19</v>
      </c>
      <c r="I46" s="50" t="s">
        <v>180</v>
      </c>
      <c r="J46" s="50" t="s">
        <v>181</v>
      </c>
      <c r="K46" s="50" t="s">
        <v>102</v>
      </c>
      <c r="L46" s="50" t="s">
        <v>40</v>
      </c>
      <c r="M46" s="50" t="s">
        <v>45</v>
      </c>
      <c r="N46" s="50" t="s">
        <v>60</v>
      </c>
      <c r="P46" s="50" t="s">
        <v>723</v>
      </c>
      <c r="Q46" s="50" t="s">
        <v>110</v>
      </c>
      <c r="R46" s="50" t="s">
        <v>61</v>
      </c>
      <c r="S46" s="50" t="s">
        <v>30</v>
      </c>
      <c r="T46" s="50" t="s">
        <v>159</v>
      </c>
      <c r="U46" s="50" t="s">
        <v>168</v>
      </c>
      <c r="V46" s="50" t="s">
        <v>182</v>
      </c>
      <c r="W46" s="50">
        <f t="shared" si="9"/>
        <v>3</v>
      </c>
      <c r="X46" s="50">
        <f t="shared" si="10"/>
        <v>3</v>
      </c>
      <c r="Y46" s="50">
        <f t="shared" si="11"/>
        <v>0</v>
      </c>
      <c r="Z46" s="50">
        <f t="shared" si="12"/>
        <v>1</v>
      </c>
      <c r="AA46" s="52">
        <f t="shared" si="8"/>
        <v>1.7999999999999998</v>
      </c>
    </row>
    <row r="47" spans="1:27" s="50" customFormat="1" ht="409.5" x14ac:dyDescent="0.35">
      <c r="A47" s="50" t="s">
        <v>60</v>
      </c>
      <c r="B47" s="50" t="s">
        <v>570</v>
      </c>
      <c r="C47" s="50" t="s">
        <v>95</v>
      </c>
      <c r="D47" s="50" t="s">
        <v>136</v>
      </c>
      <c r="E47" s="50" t="s">
        <v>12</v>
      </c>
      <c r="F47" s="50" t="s">
        <v>564</v>
      </c>
      <c r="G47" s="50" t="s">
        <v>565</v>
      </c>
      <c r="H47" s="50" t="s">
        <v>19</v>
      </c>
      <c r="I47" s="50" t="s">
        <v>567</v>
      </c>
      <c r="J47" s="50" t="s">
        <v>568</v>
      </c>
      <c r="K47" s="50" t="s">
        <v>33</v>
      </c>
      <c r="L47" s="50" t="s">
        <v>106</v>
      </c>
      <c r="M47" s="50" t="s">
        <v>24</v>
      </c>
      <c r="N47" s="50" t="s">
        <v>60</v>
      </c>
      <c r="O47" s="50" t="s">
        <v>569</v>
      </c>
      <c r="P47" s="50" t="s">
        <v>64</v>
      </c>
      <c r="Q47" s="50" t="s">
        <v>66</v>
      </c>
      <c r="R47" s="50" t="s">
        <v>68</v>
      </c>
      <c r="T47" s="50" t="s">
        <v>566</v>
      </c>
      <c r="U47" s="50" t="s">
        <v>536</v>
      </c>
      <c r="V47" s="50" t="s">
        <v>630</v>
      </c>
      <c r="W47" s="50">
        <f t="shared" si="9"/>
        <v>0</v>
      </c>
      <c r="X47" s="50">
        <f t="shared" si="10"/>
        <v>2</v>
      </c>
      <c r="Y47" s="50">
        <f t="shared" si="11"/>
        <v>3</v>
      </c>
      <c r="Z47" s="50">
        <f t="shared" si="12"/>
        <v>1</v>
      </c>
      <c r="AA47" s="52">
        <f t="shared" si="8"/>
        <v>1.5499999999999998</v>
      </c>
    </row>
    <row r="48" spans="1:27" s="50" customFormat="1" ht="101.5" x14ac:dyDescent="0.35">
      <c r="A48" s="50" t="s">
        <v>58</v>
      </c>
      <c r="B48" s="50" t="s">
        <v>309</v>
      </c>
      <c r="C48" s="50" t="s">
        <v>95</v>
      </c>
      <c r="D48" s="50" t="s">
        <v>591</v>
      </c>
      <c r="E48" s="50" t="s">
        <v>12</v>
      </c>
      <c r="F48" s="50" t="s">
        <v>310</v>
      </c>
      <c r="G48" s="50" t="s">
        <v>311</v>
      </c>
      <c r="H48" s="50" t="s">
        <v>19</v>
      </c>
      <c r="I48" s="50" t="s">
        <v>313</v>
      </c>
      <c r="J48" s="50" t="s">
        <v>312</v>
      </c>
      <c r="K48" s="50" t="s">
        <v>316</v>
      </c>
      <c r="L48" s="50" t="s">
        <v>36</v>
      </c>
      <c r="M48" s="50" t="s">
        <v>314</v>
      </c>
      <c r="N48" s="50" t="s">
        <v>60</v>
      </c>
      <c r="P48" s="50" t="s">
        <v>723</v>
      </c>
      <c r="Q48" s="50" t="s">
        <v>66</v>
      </c>
      <c r="R48" s="50" t="s">
        <v>61</v>
      </c>
      <c r="T48" s="50" t="s">
        <v>317</v>
      </c>
      <c r="U48" s="50" t="s">
        <v>287</v>
      </c>
      <c r="V48" s="50" t="s">
        <v>318</v>
      </c>
      <c r="W48" s="50">
        <f t="shared" si="9"/>
        <v>3</v>
      </c>
      <c r="X48" s="50">
        <f t="shared" si="10"/>
        <v>2</v>
      </c>
      <c r="Y48" s="50">
        <f t="shared" si="11"/>
        <v>0</v>
      </c>
      <c r="Z48" s="50">
        <f t="shared" si="12"/>
        <v>1</v>
      </c>
      <c r="AA48" s="52">
        <f t="shared" si="8"/>
        <v>1.5499999999999998</v>
      </c>
    </row>
    <row r="49" spans="1:27" s="50" customFormat="1" ht="409.5" x14ac:dyDescent="0.35">
      <c r="A49" s="50" t="s">
        <v>58</v>
      </c>
      <c r="B49" s="50" t="s">
        <v>319</v>
      </c>
      <c r="C49" s="50" t="s">
        <v>95</v>
      </c>
      <c r="D49" s="50" t="s">
        <v>136</v>
      </c>
      <c r="E49" s="50" t="s">
        <v>12</v>
      </c>
      <c r="F49" s="50" t="s">
        <v>320</v>
      </c>
      <c r="G49" s="50" t="s">
        <v>321</v>
      </c>
      <c r="H49" s="50" t="s">
        <v>19</v>
      </c>
      <c r="I49" s="50" t="s">
        <v>322</v>
      </c>
      <c r="J49" s="50" t="s">
        <v>312</v>
      </c>
      <c r="K49" s="50" t="s">
        <v>324</v>
      </c>
      <c r="L49" s="50" t="s">
        <v>36</v>
      </c>
      <c r="M49" s="50" t="s">
        <v>323</v>
      </c>
      <c r="N49" s="50" t="s">
        <v>60</v>
      </c>
      <c r="P49" s="50" t="s">
        <v>723</v>
      </c>
      <c r="Q49" s="50" t="s">
        <v>66</v>
      </c>
      <c r="R49" s="50" t="s">
        <v>61</v>
      </c>
      <c r="T49" s="50" t="s">
        <v>317</v>
      </c>
      <c r="U49" s="50" t="s">
        <v>287</v>
      </c>
      <c r="V49" s="50" t="s">
        <v>325</v>
      </c>
      <c r="W49" s="50">
        <f t="shared" si="9"/>
        <v>3</v>
      </c>
      <c r="X49" s="50">
        <f t="shared" si="10"/>
        <v>2</v>
      </c>
      <c r="Y49" s="50">
        <f t="shared" si="11"/>
        <v>0</v>
      </c>
      <c r="Z49" s="50">
        <f t="shared" si="12"/>
        <v>1</v>
      </c>
      <c r="AA49" s="52">
        <f t="shared" si="8"/>
        <v>1.5499999999999998</v>
      </c>
    </row>
    <row r="50" spans="1:27" s="50" customFormat="1" ht="130.5" x14ac:dyDescent="0.35">
      <c r="A50" s="50" t="s">
        <v>58</v>
      </c>
      <c r="B50" s="50" t="s">
        <v>30</v>
      </c>
      <c r="C50" s="50" t="s">
        <v>95</v>
      </c>
      <c r="D50" s="50" t="s">
        <v>134</v>
      </c>
      <c r="E50" s="50" t="s">
        <v>11</v>
      </c>
      <c r="F50" s="50" t="s">
        <v>331</v>
      </c>
      <c r="G50" s="50" t="s">
        <v>338</v>
      </c>
      <c r="H50" s="50" t="s">
        <v>18</v>
      </c>
      <c r="K50" s="50" t="s">
        <v>102</v>
      </c>
      <c r="L50" s="50" t="s">
        <v>61</v>
      </c>
      <c r="M50" s="50" t="s">
        <v>61</v>
      </c>
      <c r="N50" s="50" t="s">
        <v>61</v>
      </c>
      <c r="P50" s="50" t="s">
        <v>723</v>
      </c>
      <c r="Q50" s="50" t="s">
        <v>61</v>
      </c>
      <c r="R50" s="50" t="s">
        <v>111</v>
      </c>
      <c r="S50" s="50" t="s">
        <v>349</v>
      </c>
      <c r="T50" s="50" t="s">
        <v>344</v>
      </c>
      <c r="U50" s="50" t="s">
        <v>329</v>
      </c>
      <c r="W50" s="50">
        <f t="shared" si="9"/>
        <v>3</v>
      </c>
      <c r="X50" s="50">
        <f t="shared" si="10"/>
        <v>0</v>
      </c>
      <c r="Y50" s="50">
        <f t="shared" si="11"/>
        <v>2</v>
      </c>
      <c r="Z50" s="50">
        <f t="shared" si="12"/>
        <v>0</v>
      </c>
      <c r="AA50" s="52">
        <f t="shared" si="8"/>
        <v>1.5</v>
      </c>
    </row>
    <row r="51" spans="1:27" s="50" customFormat="1" ht="409.5" x14ac:dyDescent="0.35">
      <c r="A51" s="50" t="s">
        <v>60</v>
      </c>
      <c r="B51" s="50" t="s">
        <v>205</v>
      </c>
      <c r="C51" s="50" t="s">
        <v>95</v>
      </c>
      <c r="D51" s="50" t="s">
        <v>138</v>
      </c>
      <c r="E51" s="50" t="s">
        <v>11</v>
      </c>
      <c r="F51" s="50" t="s">
        <v>25</v>
      </c>
      <c r="G51" s="50" t="s">
        <v>26</v>
      </c>
      <c r="H51" s="50" t="s">
        <v>19</v>
      </c>
      <c r="I51" s="50" t="s">
        <v>28</v>
      </c>
      <c r="J51" s="50" t="s">
        <v>27</v>
      </c>
      <c r="K51" s="50" t="s">
        <v>33</v>
      </c>
      <c r="L51" s="50" t="s">
        <v>29</v>
      </c>
      <c r="M51" s="50" t="s">
        <v>45</v>
      </c>
      <c r="N51" s="50" t="s">
        <v>60</v>
      </c>
      <c r="O51" s="50" t="s">
        <v>629</v>
      </c>
      <c r="P51" s="50" t="s">
        <v>64</v>
      </c>
      <c r="Q51" s="50" t="s">
        <v>279</v>
      </c>
      <c r="R51" s="50" t="s">
        <v>111</v>
      </c>
      <c r="S51" s="50" t="s">
        <v>30</v>
      </c>
      <c r="U51" s="50" t="s">
        <v>168</v>
      </c>
      <c r="W51" s="50">
        <f t="shared" si="9"/>
        <v>0</v>
      </c>
      <c r="X51" s="50">
        <f t="shared" si="10"/>
        <v>3</v>
      </c>
      <c r="Y51" s="50">
        <f t="shared" si="11"/>
        <v>2</v>
      </c>
      <c r="Z51" s="50">
        <f t="shared" si="12"/>
        <v>1</v>
      </c>
      <c r="AA51" s="52">
        <f t="shared" si="8"/>
        <v>1.5</v>
      </c>
    </row>
    <row r="52" spans="1:27" s="50" customFormat="1" ht="101.5" x14ac:dyDescent="0.35">
      <c r="A52" s="50" t="s">
        <v>58</v>
      </c>
      <c r="B52" s="50" t="s">
        <v>379</v>
      </c>
      <c r="C52" s="50" t="s">
        <v>95</v>
      </c>
      <c r="D52" s="50" t="s">
        <v>139</v>
      </c>
      <c r="E52" s="50" t="s">
        <v>11</v>
      </c>
      <c r="F52" s="50" t="s">
        <v>335</v>
      </c>
      <c r="G52" s="50" t="s">
        <v>342</v>
      </c>
      <c r="H52" s="50" t="s">
        <v>19</v>
      </c>
      <c r="K52" s="50" t="s">
        <v>23</v>
      </c>
      <c r="L52" s="50" t="s">
        <v>61</v>
      </c>
      <c r="M52" s="50" t="s">
        <v>61</v>
      </c>
      <c r="N52" s="50" t="s">
        <v>61</v>
      </c>
      <c r="P52" s="50" t="s">
        <v>724</v>
      </c>
      <c r="Q52" s="50" t="s">
        <v>61</v>
      </c>
      <c r="R52" s="50" t="s">
        <v>68</v>
      </c>
      <c r="S52" s="50" t="s">
        <v>384</v>
      </c>
      <c r="T52" s="50" t="s">
        <v>347</v>
      </c>
      <c r="U52" s="50" t="s">
        <v>369</v>
      </c>
      <c r="V52" s="55" t="s">
        <v>381</v>
      </c>
      <c r="W52" s="50">
        <f t="shared" si="9"/>
        <v>2</v>
      </c>
      <c r="X52" s="50">
        <f t="shared" si="10"/>
        <v>0</v>
      </c>
      <c r="Y52" s="50">
        <f t="shared" si="11"/>
        <v>3</v>
      </c>
      <c r="Z52" s="50">
        <f t="shared" si="12"/>
        <v>0</v>
      </c>
      <c r="AA52" s="52">
        <f t="shared" si="8"/>
        <v>1.5</v>
      </c>
    </row>
    <row r="53" spans="1:27" s="50" customFormat="1" ht="101.5" x14ac:dyDescent="0.35">
      <c r="A53" s="50" t="s">
        <v>58</v>
      </c>
      <c r="B53" s="50" t="s">
        <v>380</v>
      </c>
      <c r="C53" s="50" t="s">
        <v>95</v>
      </c>
      <c r="D53" s="50" t="s">
        <v>139</v>
      </c>
      <c r="E53" s="50" t="s">
        <v>11</v>
      </c>
      <c r="F53" s="50" t="s">
        <v>336</v>
      </c>
      <c r="G53" s="50" t="s">
        <v>343</v>
      </c>
      <c r="H53" s="50" t="s">
        <v>19</v>
      </c>
      <c r="K53" s="50" t="s">
        <v>23</v>
      </c>
      <c r="L53" s="50" t="s">
        <v>61</v>
      </c>
      <c r="M53" s="50" t="s">
        <v>61</v>
      </c>
      <c r="N53" s="50" t="s">
        <v>61</v>
      </c>
      <c r="P53" s="50" t="s">
        <v>724</v>
      </c>
      <c r="Q53" s="50" t="s">
        <v>61</v>
      </c>
      <c r="R53" s="50" t="s">
        <v>68</v>
      </c>
      <c r="S53" s="50" t="s">
        <v>384</v>
      </c>
      <c r="T53" s="50" t="s">
        <v>347</v>
      </c>
      <c r="U53" s="50" t="s">
        <v>369</v>
      </c>
      <c r="V53" s="55" t="s">
        <v>381</v>
      </c>
      <c r="W53" s="50">
        <f t="shared" si="9"/>
        <v>2</v>
      </c>
      <c r="X53" s="50">
        <f t="shared" si="10"/>
        <v>0</v>
      </c>
      <c r="Y53" s="50">
        <f t="shared" si="11"/>
        <v>3</v>
      </c>
      <c r="Z53" s="50">
        <f t="shared" si="12"/>
        <v>0</v>
      </c>
      <c r="AA53" s="52">
        <f t="shared" si="8"/>
        <v>1.5</v>
      </c>
    </row>
    <row r="54" spans="1:27" s="50" customFormat="1" ht="101.5" x14ac:dyDescent="0.35">
      <c r="A54" s="50" t="s">
        <v>60</v>
      </c>
      <c r="B54" s="50" t="s">
        <v>192</v>
      </c>
      <c r="C54" s="50" t="s">
        <v>95</v>
      </c>
      <c r="D54" s="50" t="s">
        <v>213</v>
      </c>
      <c r="E54" s="50" t="s">
        <v>11</v>
      </c>
      <c r="F54" s="50" t="s">
        <v>209</v>
      </c>
      <c r="G54" s="50" t="s">
        <v>210</v>
      </c>
      <c r="H54" s="50" t="s">
        <v>19</v>
      </c>
      <c r="I54" s="50" t="s">
        <v>195</v>
      </c>
      <c r="J54" s="50" t="s">
        <v>196</v>
      </c>
      <c r="K54" s="50" t="s">
        <v>199</v>
      </c>
      <c r="L54" s="50" t="s">
        <v>39</v>
      </c>
      <c r="M54" s="50" t="s">
        <v>211</v>
      </c>
      <c r="N54" s="50" t="s">
        <v>60</v>
      </c>
      <c r="P54" s="50" t="s">
        <v>724</v>
      </c>
      <c r="Q54" s="50" t="s">
        <v>110</v>
      </c>
      <c r="R54" s="50" t="s">
        <v>61</v>
      </c>
      <c r="T54" s="50" t="s">
        <v>212</v>
      </c>
      <c r="U54" s="50" t="s">
        <v>168</v>
      </c>
      <c r="V54" s="51"/>
      <c r="W54" s="50">
        <f t="shared" si="9"/>
        <v>2</v>
      </c>
      <c r="X54" s="50">
        <f t="shared" si="10"/>
        <v>3</v>
      </c>
      <c r="Y54" s="50">
        <f t="shared" si="11"/>
        <v>0</v>
      </c>
      <c r="Z54" s="50">
        <f t="shared" si="12"/>
        <v>1</v>
      </c>
      <c r="AA54" s="52">
        <f t="shared" si="8"/>
        <v>1.5</v>
      </c>
    </row>
    <row r="55" spans="1:27" s="50" customFormat="1" ht="101.5" x14ac:dyDescent="0.35">
      <c r="A55" s="50" t="s">
        <v>60</v>
      </c>
      <c r="B55" s="50" t="s">
        <v>192</v>
      </c>
      <c r="C55" s="50" t="s">
        <v>95</v>
      </c>
      <c r="D55" s="50" t="s">
        <v>134</v>
      </c>
      <c r="E55" s="50" t="s">
        <v>11</v>
      </c>
      <c r="F55" s="50" t="s">
        <v>193</v>
      </c>
      <c r="G55" s="50" t="s">
        <v>194</v>
      </c>
      <c r="H55" s="50" t="s">
        <v>19</v>
      </c>
      <c r="I55" s="50" t="s">
        <v>195</v>
      </c>
      <c r="J55" s="50" t="s">
        <v>196</v>
      </c>
      <c r="K55" s="50" t="s">
        <v>199</v>
      </c>
      <c r="L55" s="50" t="s">
        <v>39</v>
      </c>
      <c r="M55" s="50" t="s">
        <v>44</v>
      </c>
      <c r="N55" s="50" t="s">
        <v>60</v>
      </c>
      <c r="P55" s="50" t="s">
        <v>724</v>
      </c>
      <c r="Q55" s="50" t="s">
        <v>110</v>
      </c>
      <c r="R55" s="50" t="s">
        <v>61</v>
      </c>
      <c r="S55" s="50" t="s">
        <v>30</v>
      </c>
      <c r="T55" s="50" t="s">
        <v>197</v>
      </c>
      <c r="U55" s="50" t="s">
        <v>168</v>
      </c>
      <c r="V55" s="51" t="s">
        <v>198</v>
      </c>
      <c r="W55" s="50">
        <f t="shared" si="9"/>
        <v>2</v>
      </c>
      <c r="X55" s="50">
        <f t="shared" si="10"/>
        <v>3</v>
      </c>
      <c r="Y55" s="50">
        <f t="shared" si="11"/>
        <v>0</v>
      </c>
      <c r="Z55" s="50">
        <f t="shared" si="12"/>
        <v>1</v>
      </c>
      <c r="AA55" s="52">
        <f t="shared" si="8"/>
        <v>1.5</v>
      </c>
    </row>
    <row r="56" spans="1:27" s="50" customFormat="1" ht="217.5" x14ac:dyDescent="0.35">
      <c r="A56" s="50" t="s">
        <v>60</v>
      </c>
      <c r="B56" s="50" t="s">
        <v>352</v>
      </c>
      <c r="C56" s="50" t="s">
        <v>95</v>
      </c>
      <c r="D56" s="50" t="s">
        <v>142</v>
      </c>
      <c r="E56" s="50" t="s">
        <v>11</v>
      </c>
      <c r="F56" s="50" t="s">
        <v>385</v>
      </c>
      <c r="G56" s="50" t="s">
        <v>386</v>
      </c>
      <c r="H56" s="50" t="s">
        <v>19</v>
      </c>
      <c r="I56" s="50" t="s">
        <v>387</v>
      </c>
      <c r="J56" s="50" t="s">
        <v>388</v>
      </c>
      <c r="K56" s="50" t="s">
        <v>24</v>
      </c>
      <c r="L56" s="50" t="s">
        <v>358</v>
      </c>
      <c r="M56" s="50" t="s">
        <v>107</v>
      </c>
      <c r="N56" s="50" t="s">
        <v>60</v>
      </c>
      <c r="P56" s="50" t="s">
        <v>64</v>
      </c>
      <c r="Q56" s="50" t="s">
        <v>279</v>
      </c>
      <c r="R56" s="50" t="s">
        <v>111</v>
      </c>
      <c r="T56" s="50" t="s">
        <v>159</v>
      </c>
      <c r="U56" s="50" t="s">
        <v>359</v>
      </c>
      <c r="V56" s="51"/>
      <c r="W56" s="50">
        <f t="shared" si="9"/>
        <v>0</v>
      </c>
      <c r="X56" s="50">
        <f t="shared" si="10"/>
        <v>3</v>
      </c>
      <c r="Y56" s="50">
        <f t="shared" si="11"/>
        <v>2</v>
      </c>
      <c r="Z56" s="50">
        <f t="shared" si="12"/>
        <v>1</v>
      </c>
      <c r="AA56" s="52">
        <f t="shared" si="8"/>
        <v>1.5</v>
      </c>
    </row>
    <row r="57" spans="1:27" s="50" customFormat="1" ht="203" x14ac:dyDescent="0.35">
      <c r="A57" s="50" t="s">
        <v>58</v>
      </c>
      <c r="B57" s="50" t="s">
        <v>30</v>
      </c>
      <c r="C57" s="50" t="s">
        <v>95</v>
      </c>
      <c r="D57" s="50" t="s">
        <v>683</v>
      </c>
      <c r="E57" s="50" t="s">
        <v>685</v>
      </c>
      <c r="F57" s="50" t="s">
        <v>12</v>
      </c>
      <c r="G57" s="50" t="s">
        <v>684</v>
      </c>
      <c r="H57" s="50" t="s">
        <v>19</v>
      </c>
      <c r="I57" s="50" t="s">
        <v>686</v>
      </c>
      <c r="J57" s="50" t="s">
        <v>687</v>
      </c>
      <c r="K57" s="50" t="s">
        <v>102</v>
      </c>
      <c r="N57" s="50" t="s">
        <v>61</v>
      </c>
      <c r="O57" s="50" t="s">
        <v>30</v>
      </c>
      <c r="P57" s="50" t="s">
        <v>723</v>
      </c>
      <c r="Q57" s="50" t="s">
        <v>61</v>
      </c>
      <c r="R57" s="50" t="s">
        <v>111</v>
      </c>
      <c r="S57" s="50" t="s">
        <v>688</v>
      </c>
      <c r="T57" s="50" t="s">
        <v>689</v>
      </c>
      <c r="U57" s="50" t="s">
        <v>584</v>
      </c>
      <c r="V57" s="56" t="s">
        <v>690</v>
      </c>
      <c r="W57" s="50">
        <v>3</v>
      </c>
      <c r="X57" s="50">
        <v>0</v>
      </c>
      <c r="Y57" s="50">
        <v>2</v>
      </c>
      <c r="Z57" s="50">
        <v>0</v>
      </c>
      <c r="AA57" s="52">
        <v>1.5</v>
      </c>
    </row>
    <row r="58" spans="1:27" s="50" customFormat="1" ht="101.5" x14ac:dyDescent="0.35">
      <c r="A58" s="50" t="s">
        <v>628</v>
      </c>
      <c r="B58" s="50" t="s">
        <v>374</v>
      </c>
      <c r="C58" s="50" t="s">
        <v>95</v>
      </c>
      <c r="D58" s="50" t="s">
        <v>134</v>
      </c>
      <c r="E58" s="50" t="s">
        <v>11</v>
      </c>
      <c r="F58" s="50" t="s">
        <v>375</v>
      </c>
      <c r="G58" s="50" t="s">
        <v>376</v>
      </c>
      <c r="H58" s="50" t="s">
        <v>19</v>
      </c>
      <c r="K58" s="50" t="s">
        <v>23</v>
      </c>
      <c r="L58" s="50" t="s">
        <v>61</v>
      </c>
      <c r="M58" s="50" t="s">
        <v>61</v>
      </c>
      <c r="N58" s="50" t="s">
        <v>61</v>
      </c>
      <c r="P58" s="50" t="s">
        <v>724</v>
      </c>
      <c r="Q58" s="50" t="s">
        <v>61</v>
      </c>
      <c r="R58" s="50" t="s">
        <v>68</v>
      </c>
      <c r="S58" s="50" t="s">
        <v>384</v>
      </c>
      <c r="T58" s="50" t="s">
        <v>377</v>
      </c>
      <c r="U58" s="50" t="s">
        <v>369</v>
      </c>
      <c r="V58" s="55" t="s">
        <v>381</v>
      </c>
      <c r="W58" s="50">
        <f t="shared" ref="W58:W92" si="13">IF(ISNUMBER(SEARCH("Low",P58)),1,IF(ISNUMBER(SEARCH("Medium",P58)),2,IF(ISNUMBER(SEARCH("High",P58)),3,IF(ISNUMBER(SEARCH("Maybe",P58)),0))))</f>
        <v>2</v>
      </c>
      <c r="X58" s="50">
        <f t="shared" ref="X58:X92" si="14">IF(ISNUMBER(SEARCH("Low",Q58)),1,IF(ISNUMBER(SEARCH("Medium",Q58)),2,IF(ISNUMBER(SEARCH("High",Q58)),3,IF(ISNUMBER(SEARCH("Unsure",Q58)),0))))</f>
        <v>0</v>
      </c>
      <c r="Y58" s="50">
        <f t="shared" ref="Y58:Y92" si="15">IF(ISNUMBER(SEARCH("Low",R58)),1,IF(ISNUMBER(SEARCH("Medium",R58)),2,IF(ISNUMBER(SEARCH("High",R58)),3,IF(ISNUMBER(SEARCH("Unsure",R58)),0))))</f>
        <v>3</v>
      </c>
      <c r="Z58" s="50">
        <f t="shared" ref="Z58:Z99" si="16">IF(ISNUMBER(SEARCH("Yes",N58)),1,IF(ISNUMBER(SEARCH("No",N58)),0,IF(ISNUMBER(SEARCH("Unsure",N58)),0)))</f>
        <v>0</v>
      </c>
      <c r="AA58" s="52">
        <f t="shared" ref="AA58:AA89" si="17">W58*(0.3)+X58*(0.25)+Y58*(0.3)+Z58*(0.15)</f>
        <v>1.5</v>
      </c>
    </row>
    <row r="59" spans="1:27" s="50" customFormat="1" ht="101.5" x14ac:dyDescent="0.35">
      <c r="A59" s="50" t="s">
        <v>60</v>
      </c>
      <c r="B59" s="50" t="s">
        <v>236</v>
      </c>
      <c r="C59" s="50" t="s">
        <v>95</v>
      </c>
      <c r="D59" s="50" t="s">
        <v>134</v>
      </c>
      <c r="E59" s="50" t="s">
        <v>11</v>
      </c>
      <c r="F59" s="50" t="s">
        <v>237</v>
      </c>
      <c r="G59" s="50" t="s">
        <v>238</v>
      </c>
      <c r="H59" s="50" t="s">
        <v>19</v>
      </c>
      <c r="I59" s="50" t="s">
        <v>239</v>
      </c>
      <c r="J59" s="50" t="s">
        <v>240</v>
      </c>
      <c r="K59" s="50" t="s">
        <v>199</v>
      </c>
      <c r="L59" s="50" t="s">
        <v>29</v>
      </c>
      <c r="M59" s="50" t="s">
        <v>211</v>
      </c>
      <c r="N59" s="50" t="s">
        <v>60</v>
      </c>
      <c r="P59" s="50" t="s">
        <v>724</v>
      </c>
      <c r="Q59" s="50" t="s">
        <v>110</v>
      </c>
      <c r="R59" s="50" t="s">
        <v>61</v>
      </c>
      <c r="T59" s="50" t="s">
        <v>212</v>
      </c>
      <c r="U59" s="50" t="s">
        <v>168</v>
      </c>
      <c r="W59" s="50">
        <f t="shared" si="13"/>
        <v>2</v>
      </c>
      <c r="X59" s="50">
        <f t="shared" si="14"/>
        <v>3</v>
      </c>
      <c r="Y59" s="50">
        <f t="shared" si="15"/>
        <v>0</v>
      </c>
      <c r="Z59" s="50">
        <f t="shared" si="16"/>
        <v>1</v>
      </c>
      <c r="AA59" s="52">
        <f t="shared" si="17"/>
        <v>1.5</v>
      </c>
    </row>
    <row r="60" spans="1:27" s="50" customFormat="1" ht="188.5" x14ac:dyDescent="0.35">
      <c r="A60" s="50" t="s">
        <v>60</v>
      </c>
      <c r="B60" s="50" t="s">
        <v>229</v>
      </c>
      <c r="C60" s="50" t="s">
        <v>95</v>
      </c>
      <c r="D60" s="50" t="s">
        <v>134</v>
      </c>
      <c r="E60" s="50" t="s">
        <v>11</v>
      </c>
      <c r="F60" s="50" t="s">
        <v>241</v>
      </c>
      <c r="G60" s="50" t="s">
        <v>242</v>
      </c>
      <c r="H60" s="50" t="s">
        <v>19</v>
      </c>
      <c r="I60" s="50" t="s">
        <v>243</v>
      </c>
      <c r="J60" s="50" t="s">
        <v>244</v>
      </c>
      <c r="K60" s="50" t="s">
        <v>199</v>
      </c>
      <c r="L60" s="50" t="s">
        <v>29</v>
      </c>
      <c r="M60" s="50" t="s">
        <v>211</v>
      </c>
      <c r="N60" s="50" t="s">
        <v>60</v>
      </c>
      <c r="P60" s="50" t="s">
        <v>724</v>
      </c>
      <c r="Q60" s="50" t="s">
        <v>110</v>
      </c>
      <c r="R60" s="50" t="s">
        <v>61</v>
      </c>
      <c r="T60" s="50" t="s">
        <v>212</v>
      </c>
      <c r="U60" s="50" t="s">
        <v>168</v>
      </c>
      <c r="W60" s="50">
        <f t="shared" si="13"/>
        <v>2</v>
      </c>
      <c r="X60" s="50">
        <f t="shared" si="14"/>
        <v>3</v>
      </c>
      <c r="Y60" s="50">
        <f t="shared" si="15"/>
        <v>0</v>
      </c>
      <c r="Z60" s="50">
        <f t="shared" si="16"/>
        <v>1</v>
      </c>
      <c r="AA60" s="52">
        <f t="shared" si="17"/>
        <v>1.5</v>
      </c>
    </row>
    <row r="61" spans="1:27" s="50" customFormat="1" ht="101.5" x14ac:dyDescent="0.35">
      <c r="A61" s="50" t="s">
        <v>58</v>
      </c>
      <c r="B61" s="50" t="s">
        <v>30</v>
      </c>
      <c r="C61" s="50" t="s">
        <v>95</v>
      </c>
      <c r="D61" s="50" t="s">
        <v>135</v>
      </c>
      <c r="E61" s="50" t="s">
        <v>11</v>
      </c>
      <c r="F61" s="50" t="s">
        <v>333</v>
      </c>
      <c r="G61" s="50" t="s">
        <v>340</v>
      </c>
      <c r="H61" s="50" t="s">
        <v>18</v>
      </c>
      <c r="K61" s="50" t="s">
        <v>102</v>
      </c>
      <c r="L61" s="50" t="s">
        <v>61</v>
      </c>
      <c r="M61" s="50" t="s">
        <v>61</v>
      </c>
      <c r="N61" s="50" t="s">
        <v>61</v>
      </c>
      <c r="P61" s="50" t="s">
        <v>723</v>
      </c>
      <c r="Q61" s="50" t="s">
        <v>61</v>
      </c>
      <c r="R61" s="50" t="s">
        <v>111</v>
      </c>
      <c r="S61" s="50" t="s">
        <v>350</v>
      </c>
      <c r="T61" s="50" t="s">
        <v>346</v>
      </c>
      <c r="U61" s="50" t="s">
        <v>329</v>
      </c>
      <c r="W61" s="50">
        <f t="shared" si="13"/>
        <v>3</v>
      </c>
      <c r="X61" s="50">
        <f t="shared" si="14"/>
        <v>0</v>
      </c>
      <c r="Y61" s="50">
        <f t="shared" si="15"/>
        <v>2</v>
      </c>
      <c r="Z61" s="50">
        <f t="shared" si="16"/>
        <v>0</v>
      </c>
      <c r="AA61" s="52">
        <f t="shared" si="17"/>
        <v>1.5</v>
      </c>
    </row>
    <row r="62" spans="1:27" s="50" customFormat="1" ht="116" x14ac:dyDescent="0.35">
      <c r="A62" s="50" t="s">
        <v>58</v>
      </c>
      <c r="B62" s="50" t="s">
        <v>370</v>
      </c>
      <c r="C62" s="50" t="s">
        <v>95</v>
      </c>
      <c r="D62" s="50" t="s">
        <v>134</v>
      </c>
      <c r="E62" s="50" t="s">
        <v>11</v>
      </c>
      <c r="F62" s="50" t="s">
        <v>371</v>
      </c>
      <c r="G62" s="50" t="s">
        <v>371</v>
      </c>
      <c r="H62" s="50" t="s">
        <v>19</v>
      </c>
      <c r="I62" s="50" t="s">
        <v>373</v>
      </c>
      <c r="J62" s="50" t="s">
        <v>372</v>
      </c>
      <c r="K62" s="50" t="s">
        <v>23</v>
      </c>
      <c r="L62" s="50" t="s">
        <v>61</v>
      </c>
      <c r="M62" s="50" t="s">
        <v>61</v>
      </c>
      <c r="N62" s="50" t="s">
        <v>61</v>
      </c>
      <c r="P62" s="50" t="s">
        <v>724</v>
      </c>
      <c r="Q62" s="50" t="s">
        <v>61</v>
      </c>
      <c r="R62" s="50" t="s">
        <v>68</v>
      </c>
      <c r="S62" s="50" t="s">
        <v>384</v>
      </c>
      <c r="T62" s="50" t="s">
        <v>159</v>
      </c>
      <c r="U62" s="50" t="s">
        <v>369</v>
      </c>
      <c r="V62" s="55" t="s">
        <v>381</v>
      </c>
      <c r="W62" s="50">
        <f t="shared" si="13"/>
        <v>2</v>
      </c>
      <c r="X62" s="50">
        <f t="shared" si="14"/>
        <v>0</v>
      </c>
      <c r="Y62" s="50">
        <f t="shared" si="15"/>
        <v>3</v>
      </c>
      <c r="Z62" s="50">
        <f t="shared" si="16"/>
        <v>0</v>
      </c>
      <c r="AA62" s="52">
        <f t="shared" si="17"/>
        <v>1.5</v>
      </c>
    </row>
    <row r="63" spans="1:27" s="50" customFormat="1" ht="101.5" x14ac:dyDescent="0.35">
      <c r="A63" s="50" t="s">
        <v>60</v>
      </c>
      <c r="B63" s="50" t="s">
        <v>527</v>
      </c>
      <c r="C63" s="50" t="s">
        <v>95</v>
      </c>
      <c r="D63" s="50" t="s">
        <v>136</v>
      </c>
      <c r="E63" s="50" t="s">
        <v>11</v>
      </c>
      <c r="F63" s="50" t="s">
        <v>518</v>
      </c>
      <c r="G63" s="50" t="s">
        <v>520</v>
      </c>
      <c r="H63" s="50" t="s">
        <v>19</v>
      </c>
      <c r="I63" s="50" t="s">
        <v>524</v>
      </c>
      <c r="J63" s="50" t="s">
        <v>523</v>
      </c>
      <c r="K63" s="50" t="s">
        <v>102</v>
      </c>
      <c r="L63" s="50" t="s">
        <v>61</v>
      </c>
      <c r="M63" s="50" t="s">
        <v>61</v>
      </c>
      <c r="N63" s="50" t="s">
        <v>61</v>
      </c>
      <c r="P63" s="50" t="s">
        <v>723</v>
      </c>
      <c r="Q63" s="50" t="s">
        <v>61</v>
      </c>
      <c r="R63" s="50" t="s">
        <v>111</v>
      </c>
      <c r="U63" s="50" t="s">
        <v>515</v>
      </c>
      <c r="V63" s="50" t="s">
        <v>167</v>
      </c>
      <c r="W63" s="50">
        <f t="shared" si="13"/>
        <v>3</v>
      </c>
      <c r="X63" s="50">
        <f t="shared" si="14"/>
        <v>0</v>
      </c>
      <c r="Y63" s="50">
        <f t="shared" si="15"/>
        <v>2</v>
      </c>
      <c r="Z63" s="50">
        <f t="shared" si="16"/>
        <v>0</v>
      </c>
      <c r="AA63" s="52">
        <f t="shared" si="17"/>
        <v>1.5</v>
      </c>
    </row>
    <row r="64" spans="1:27" s="50" customFormat="1" ht="101.5" x14ac:dyDescent="0.35">
      <c r="A64" s="50" t="s">
        <v>60</v>
      </c>
      <c r="B64" s="50" t="s">
        <v>525</v>
      </c>
      <c r="C64" s="50" t="s">
        <v>95</v>
      </c>
      <c r="D64" s="50" t="s">
        <v>136</v>
      </c>
      <c r="E64" s="50" t="s">
        <v>11</v>
      </c>
      <c r="F64" s="50" t="s">
        <v>516</v>
      </c>
      <c r="G64" s="50" t="s">
        <v>166</v>
      </c>
      <c r="H64" s="50" t="s">
        <v>19</v>
      </c>
      <c r="I64" s="50" t="s">
        <v>801</v>
      </c>
      <c r="J64" s="50" t="s">
        <v>802</v>
      </c>
      <c r="K64" s="50" t="s">
        <v>102</v>
      </c>
      <c r="L64" s="50" t="s">
        <v>61</v>
      </c>
      <c r="M64" s="50" t="s">
        <v>61</v>
      </c>
      <c r="N64" s="50" t="s">
        <v>61</v>
      </c>
      <c r="P64" s="50" t="s">
        <v>723</v>
      </c>
      <c r="Q64" s="50" t="s">
        <v>61</v>
      </c>
      <c r="R64" s="50" t="s">
        <v>111</v>
      </c>
      <c r="U64" s="50" t="s">
        <v>515</v>
      </c>
      <c r="V64" s="50" t="s">
        <v>167</v>
      </c>
      <c r="W64" s="50">
        <f t="shared" si="13"/>
        <v>3</v>
      </c>
      <c r="X64" s="50">
        <f t="shared" si="14"/>
        <v>0</v>
      </c>
      <c r="Y64" s="50">
        <f t="shared" si="15"/>
        <v>2</v>
      </c>
      <c r="Z64" s="50">
        <f t="shared" si="16"/>
        <v>0</v>
      </c>
      <c r="AA64" s="52">
        <f t="shared" si="17"/>
        <v>1.5</v>
      </c>
    </row>
    <row r="65" spans="1:27" s="50" customFormat="1" ht="101.5" x14ac:dyDescent="0.35">
      <c r="A65" s="50" t="s">
        <v>60</v>
      </c>
      <c r="B65" s="50" t="s">
        <v>526</v>
      </c>
      <c r="C65" s="50" t="s">
        <v>95</v>
      </c>
      <c r="D65" s="50" t="s">
        <v>136</v>
      </c>
      <c r="E65" s="50" t="s">
        <v>11</v>
      </c>
      <c r="F65" s="50" t="s">
        <v>517</v>
      </c>
      <c r="G65" s="50" t="s">
        <v>519</v>
      </c>
      <c r="H65" s="50" t="s">
        <v>19</v>
      </c>
      <c r="I65" s="50" t="s">
        <v>522</v>
      </c>
      <c r="J65" s="50" t="s">
        <v>521</v>
      </c>
      <c r="K65" s="50" t="s">
        <v>102</v>
      </c>
      <c r="L65" s="50" t="s">
        <v>61</v>
      </c>
      <c r="M65" s="50" t="s">
        <v>61</v>
      </c>
      <c r="N65" s="50" t="s">
        <v>61</v>
      </c>
      <c r="P65" s="50" t="s">
        <v>723</v>
      </c>
      <c r="Q65" s="50" t="s">
        <v>61</v>
      </c>
      <c r="R65" s="50" t="s">
        <v>111</v>
      </c>
      <c r="U65" s="50" t="s">
        <v>515</v>
      </c>
      <c r="V65" s="50" t="s">
        <v>167</v>
      </c>
      <c r="W65" s="50">
        <f t="shared" si="13"/>
        <v>3</v>
      </c>
      <c r="X65" s="50">
        <f t="shared" si="14"/>
        <v>0</v>
      </c>
      <c r="Y65" s="50">
        <f t="shared" si="15"/>
        <v>2</v>
      </c>
      <c r="Z65" s="50">
        <f t="shared" si="16"/>
        <v>0</v>
      </c>
      <c r="AA65" s="52">
        <f t="shared" si="17"/>
        <v>1.5</v>
      </c>
    </row>
    <row r="66" spans="1:27" s="50" customFormat="1" ht="246.5" x14ac:dyDescent="0.35">
      <c r="A66" s="50" t="s">
        <v>172</v>
      </c>
      <c r="B66" s="50" t="s">
        <v>171</v>
      </c>
      <c r="C66" s="50" t="s">
        <v>95</v>
      </c>
      <c r="D66" s="50" t="s">
        <v>134</v>
      </c>
      <c r="E66" s="50" t="s">
        <v>11</v>
      </c>
      <c r="F66" s="50" t="s">
        <v>224</v>
      </c>
      <c r="G66" s="50" t="s">
        <v>184</v>
      </c>
      <c r="H66" s="50" t="s">
        <v>19</v>
      </c>
      <c r="I66" s="50" t="s">
        <v>185</v>
      </c>
      <c r="J66" s="50" t="s">
        <v>186</v>
      </c>
      <c r="K66" s="50" t="s">
        <v>225</v>
      </c>
      <c r="L66" s="50" t="s">
        <v>200</v>
      </c>
      <c r="M66" s="50" t="s">
        <v>226</v>
      </c>
      <c r="N66" s="50" t="s">
        <v>60</v>
      </c>
      <c r="P66" s="50" t="s">
        <v>724</v>
      </c>
      <c r="Q66" s="50" t="s">
        <v>66</v>
      </c>
      <c r="R66" s="50" t="s">
        <v>61</v>
      </c>
      <c r="T66" s="50" t="s">
        <v>227</v>
      </c>
      <c r="U66" s="50" t="s">
        <v>658</v>
      </c>
      <c r="W66" s="50">
        <f t="shared" si="13"/>
        <v>2</v>
      </c>
      <c r="X66" s="50">
        <f t="shared" si="14"/>
        <v>2</v>
      </c>
      <c r="Y66" s="50">
        <f t="shared" si="15"/>
        <v>0</v>
      </c>
      <c r="Z66" s="50">
        <f t="shared" si="16"/>
        <v>1</v>
      </c>
      <c r="AA66" s="52">
        <f t="shared" si="17"/>
        <v>1.25</v>
      </c>
    </row>
    <row r="67" spans="1:27" s="50" customFormat="1" ht="87" x14ac:dyDescent="0.35">
      <c r="A67" s="50" t="s">
        <v>58</v>
      </c>
      <c r="B67" s="50" t="s">
        <v>30</v>
      </c>
      <c r="C67" s="50" t="s">
        <v>95</v>
      </c>
      <c r="D67" s="50" t="s">
        <v>139</v>
      </c>
      <c r="E67" s="50" t="s">
        <v>11</v>
      </c>
      <c r="F67" s="50" t="s">
        <v>401</v>
      </c>
      <c r="H67" s="50" t="s">
        <v>18</v>
      </c>
      <c r="I67" s="50" t="s">
        <v>403</v>
      </c>
      <c r="J67" s="50" t="s">
        <v>402</v>
      </c>
      <c r="K67" s="50" t="s">
        <v>404</v>
      </c>
      <c r="L67" s="50" t="s">
        <v>61</v>
      </c>
      <c r="M67" s="50" t="s">
        <v>107</v>
      </c>
      <c r="N67" s="50" t="s">
        <v>60</v>
      </c>
      <c r="O67" s="50" t="s">
        <v>405</v>
      </c>
      <c r="P67" s="50" t="s">
        <v>723</v>
      </c>
      <c r="Q67" s="50" t="s">
        <v>61</v>
      </c>
      <c r="R67" s="50" t="s">
        <v>61</v>
      </c>
      <c r="T67" s="50" t="s">
        <v>394</v>
      </c>
      <c r="U67" s="50" t="s">
        <v>390</v>
      </c>
      <c r="V67" s="50" t="s">
        <v>406</v>
      </c>
      <c r="W67" s="50">
        <f t="shared" si="13"/>
        <v>3</v>
      </c>
      <c r="X67" s="50">
        <f t="shared" si="14"/>
        <v>0</v>
      </c>
      <c r="Y67" s="50">
        <f t="shared" si="15"/>
        <v>0</v>
      </c>
      <c r="Z67" s="50">
        <f t="shared" si="16"/>
        <v>1</v>
      </c>
      <c r="AA67" s="52">
        <f t="shared" si="17"/>
        <v>1.0499999999999998</v>
      </c>
    </row>
    <row r="68" spans="1:27" s="50" customFormat="1" ht="159.5" x14ac:dyDescent="0.35">
      <c r="A68" s="50" t="s">
        <v>58</v>
      </c>
      <c r="B68" s="50" t="s">
        <v>280</v>
      </c>
      <c r="C68" s="50" t="s">
        <v>95</v>
      </c>
      <c r="D68" s="50" t="s">
        <v>142</v>
      </c>
      <c r="E68" s="50" t="s">
        <v>11</v>
      </c>
      <c r="F68" s="50" t="s">
        <v>281</v>
      </c>
      <c r="G68" s="50" t="s">
        <v>282</v>
      </c>
      <c r="H68" s="50" t="s">
        <v>18</v>
      </c>
      <c r="I68" s="50" t="s">
        <v>283</v>
      </c>
      <c r="J68" s="50" t="s">
        <v>284</v>
      </c>
      <c r="K68" s="50" t="s">
        <v>285</v>
      </c>
      <c r="L68" s="50" t="s">
        <v>286</v>
      </c>
      <c r="M68" s="50" t="s">
        <v>107</v>
      </c>
      <c r="N68" s="50" t="s">
        <v>60</v>
      </c>
      <c r="P68" s="50" t="s">
        <v>723</v>
      </c>
      <c r="Q68" s="50" t="s">
        <v>61</v>
      </c>
      <c r="R68" s="50" t="s">
        <v>61</v>
      </c>
      <c r="U68" s="50" t="s">
        <v>287</v>
      </c>
      <c r="W68" s="50">
        <f t="shared" si="13"/>
        <v>3</v>
      </c>
      <c r="X68" s="50">
        <f t="shared" si="14"/>
        <v>0</v>
      </c>
      <c r="Y68" s="50">
        <f t="shared" si="15"/>
        <v>0</v>
      </c>
      <c r="Z68" s="50">
        <f t="shared" si="16"/>
        <v>1</v>
      </c>
      <c r="AA68" s="52">
        <f t="shared" si="17"/>
        <v>1.0499999999999998</v>
      </c>
    </row>
    <row r="69" spans="1:27" s="50" customFormat="1" ht="130.5" x14ac:dyDescent="0.35">
      <c r="A69" s="50" t="s">
        <v>58</v>
      </c>
      <c r="B69" s="50" t="s">
        <v>290</v>
      </c>
      <c r="C69" s="50" t="s">
        <v>95</v>
      </c>
      <c r="D69" s="50" t="s">
        <v>134</v>
      </c>
      <c r="E69" s="50" t="s">
        <v>11</v>
      </c>
      <c r="F69" s="50" t="s">
        <v>291</v>
      </c>
      <c r="G69" s="50" t="s">
        <v>292</v>
      </c>
      <c r="H69" s="50" t="s">
        <v>19</v>
      </c>
      <c r="I69" s="50" t="s">
        <v>293</v>
      </c>
      <c r="J69" s="50" t="s">
        <v>294</v>
      </c>
      <c r="K69" s="50" t="s">
        <v>296</v>
      </c>
      <c r="L69" s="50" t="s">
        <v>295</v>
      </c>
      <c r="M69" s="50" t="s">
        <v>107</v>
      </c>
      <c r="N69" s="50" t="s">
        <v>60</v>
      </c>
      <c r="P69" s="50" t="s">
        <v>723</v>
      </c>
      <c r="Q69" s="50" t="s">
        <v>61</v>
      </c>
      <c r="R69" s="50" t="s">
        <v>61</v>
      </c>
      <c r="T69" s="50" t="s">
        <v>297</v>
      </c>
      <c r="U69" s="50" t="s">
        <v>287</v>
      </c>
      <c r="V69" s="50" t="s">
        <v>298</v>
      </c>
      <c r="W69" s="50">
        <f t="shared" si="13"/>
        <v>3</v>
      </c>
      <c r="X69" s="50">
        <f t="shared" si="14"/>
        <v>0</v>
      </c>
      <c r="Y69" s="50">
        <f t="shared" si="15"/>
        <v>0</v>
      </c>
      <c r="Z69" s="50">
        <f t="shared" si="16"/>
        <v>1</v>
      </c>
      <c r="AA69" s="52">
        <f t="shared" si="17"/>
        <v>1.0499999999999998</v>
      </c>
    </row>
    <row r="70" spans="1:27" s="50" customFormat="1" ht="174" x14ac:dyDescent="0.35">
      <c r="A70" s="50" t="s">
        <v>58</v>
      </c>
      <c r="B70" s="50" t="s">
        <v>30</v>
      </c>
      <c r="C70" s="50" t="s">
        <v>95</v>
      </c>
      <c r="D70" s="50" t="s">
        <v>139</v>
      </c>
      <c r="E70" s="50" t="s">
        <v>11</v>
      </c>
      <c r="F70" s="50" t="s">
        <v>335</v>
      </c>
      <c r="G70" s="50" t="s">
        <v>342</v>
      </c>
      <c r="H70" s="50" t="s">
        <v>18</v>
      </c>
      <c r="K70" s="50" t="s">
        <v>24</v>
      </c>
      <c r="L70" s="50" t="s">
        <v>61</v>
      </c>
      <c r="M70" s="50" t="s">
        <v>61</v>
      </c>
      <c r="N70" s="50" t="s">
        <v>61</v>
      </c>
      <c r="P70" s="50" t="s">
        <v>64</v>
      </c>
      <c r="Q70" s="50" t="s">
        <v>61</v>
      </c>
      <c r="R70" s="50" t="s">
        <v>68</v>
      </c>
      <c r="S70" s="50" t="s">
        <v>348</v>
      </c>
      <c r="T70" s="50" t="s">
        <v>347</v>
      </c>
      <c r="U70" s="50" t="s">
        <v>329</v>
      </c>
      <c r="W70" s="50">
        <f t="shared" si="13"/>
        <v>0</v>
      </c>
      <c r="X70" s="50">
        <f t="shared" si="14"/>
        <v>0</v>
      </c>
      <c r="Y70" s="50">
        <f t="shared" si="15"/>
        <v>3</v>
      </c>
      <c r="Z70" s="50">
        <f t="shared" si="16"/>
        <v>0</v>
      </c>
      <c r="AA70" s="52">
        <f t="shared" si="17"/>
        <v>0.89999999999999991</v>
      </c>
    </row>
    <row r="71" spans="1:27" s="50" customFormat="1" ht="174" x14ac:dyDescent="0.35">
      <c r="A71" s="50" t="s">
        <v>58</v>
      </c>
      <c r="B71" s="50" t="s">
        <v>30</v>
      </c>
      <c r="C71" s="50" t="s">
        <v>95</v>
      </c>
      <c r="D71" s="50" t="s">
        <v>139</v>
      </c>
      <c r="E71" s="50" t="s">
        <v>11</v>
      </c>
      <c r="F71" s="50" t="s">
        <v>336</v>
      </c>
      <c r="G71" s="50" t="s">
        <v>343</v>
      </c>
      <c r="H71" s="50" t="s">
        <v>18</v>
      </c>
      <c r="K71" s="50" t="s">
        <v>24</v>
      </c>
      <c r="L71" s="50" t="s">
        <v>61</v>
      </c>
      <c r="M71" s="50" t="s">
        <v>61</v>
      </c>
      <c r="N71" s="50" t="s">
        <v>61</v>
      </c>
      <c r="P71" s="50" t="s">
        <v>64</v>
      </c>
      <c r="Q71" s="50" t="s">
        <v>61</v>
      </c>
      <c r="R71" s="50" t="s">
        <v>68</v>
      </c>
      <c r="S71" s="50" t="s">
        <v>348</v>
      </c>
      <c r="T71" s="50" t="s">
        <v>347</v>
      </c>
      <c r="U71" s="50" t="s">
        <v>329</v>
      </c>
      <c r="W71" s="50">
        <f t="shared" si="13"/>
        <v>0</v>
      </c>
      <c r="X71" s="50">
        <f t="shared" si="14"/>
        <v>0</v>
      </c>
      <c r="Y71" s="50">
        <f t="shared" si="15"/>
        <v>3</v>
      </c>
      <c r="Z71" s="50">
        <f t="shared" si="16"/>
        <v>0</v>
      </c>
      <c r="AA71" s="52">
        <f t="shared" si="17"/>
        <v>0.89999999999999991</v>
      </c>
    </row>
    <row r="72" spans="1:27" s="50" customFormat="1" ht="58" x14ac:dyDescent="0.35">
      <c r="A72" s="50" t="s">
        <v>58</v>
      </c>
      <c r="B72" s="50" t="s">
        <v>30</v>
      </c>
      <c r="C72" s="50" t="s">
        <v>95</v>
      </c>
      <c r="D72" s="50" t="s">
        <v>139</v>
      </c>
      <c r="E72" s="50" t="s">
        <v>449</v>
      </c>
      <c r="F72" s="50" t="s">
        <v>446</v>
      </c>
      <c r="H72" s="50" t="s">
        <v>18</v>
      </c>
      <c r="I72" s="50" t="s">
        <v>448</v>
      </c>
      <c r="J72" s="50" t="s">
        <v>447</v>
      </c>
      <c r="K72" s="50" t="s">
        <v>324</v>
      </c>
      <c r="L72" s="50" t="s">
        <v>61</v>
      </c>
      <c r="M72" s="50" t="s">
        <v>61</v>
      </c>
      <c r="N72" s="50" t="s">
        <v>61</v>
      </c>
      <c r="O72" s="50" t="s">
        <v>433</v>
      </c>
      <c r="P72" s="50" t="s">
        <v>723</v>
      </c>
      <c r="Q72" s="50" t="s">
        <v>61</v>
      </c>
      <c r="R72" s="50" t="s">
        <v>61</v>
      </c>
      <c r="T72" s="50" t="s">
        <v>394</v>
      </c>
      <c r="U72" s="50" t="s">
        <v>390</v>
      </c>
      <c r="V72" s="50" t="s">
        <v>450</v>
      </c>
      <c r="W72" s="50">
        <f t="shared" si="13"/>
        <v>3</v>
      </c>
      <c r="X72" s="50">
        <f t="shared" si="14"/>
        <v>0</v>
      </c>
      <c r="Y72" s="50">
        <f t="shared" si="15"/>
        <v>0</v>
      </c>
      <c r="Z72" s="50">
        <f t="shared" si="16"/>
        <v>0</v>
      </c>
      <c r="AA72" s="52">
        <f t="shared" si="17"/>
        <v>0.89999999999999991</v>
      </c>
    </row>
    <row r="73" spans="1:27" s="50" customFormat="1" ht="87" x14ac:dyDescent="0.35">
      <c r="A73" s="50" t="s">
        <v>58</v>
      </c>
      <c r="B73" s="50" t="s">
        <v>30</v>
      </c>
      <c r="C73" s="50" t="s">
        <v>95</v>
      </c>
      <c r="D73" s="50" t="s">
        <v>134</v>
      </c>
      <c r="E73" s="50" t="s">
        <v>11</v>
      </c>
      <c r="F73" s="50" t="s">
        <v>332</v>
      </c>
      <c r="G73" s="50" t="s">
        <v>339</v>
      </c>
      <c r="H73" s="50" t="s">
        <v>18</v>
      </c>
      <c r="K73" s="50" t="s">
        <v>351</v>
      </c>
      <c r="L73" s="50" t="s">
        <v>61</v>
      </c>
      <c r="M73" s="50" t="s">
        <v>61</v>
      </c>
      <c r="N73" s="50" t="s">
        <v>61</v>
      </c>
      <c r="P73" s="50" t="s">
        <v>723</v>
      </c>
      <c r="Q73" s="50" t="s">
        <v>61</v>
      </c>
      <c r="R73" s="50" t="s">
        <v>61</v>
      </c>
      <c r="T73" s="50" t="s">
        <v>345</v>
      </c>
      <c r="U73" s="50" t="s">
        <v>329</v>
      </c>
      <c r="W73" s="50">
        <f t="shared" si="13"/>
        <v>3</v>
      </c>
      <c r="X73" s="50">
        <f t="shared" si="14"/>
        <v>0</v>
      </c>
      <c r="Y73" s="50">
        <f t="shared" si="15"/>
        <v>0</v>
      </c>
      <c r="Z73" s="50">
        <f t="shared" si="16"/>
        <v>0</v>
      </c>
      <c r="AA73" s="52">
        <f t="shared" si="17"/>
        <v>0.89999999999999991</v>
      </c>
    </row>
    <row r="74" spans="1:27" s="50" customFormat="1" ht="87" x14ac:dyDescent="0.35">
      <c r="A74" s="50" t="s">
        <v>58</v>
      </c>
      <c r="B74" s="50" t="s">
        <v>30</v>
      </c>
      <c r="C74" s="50" t="s">
        <v>95</v>
      </c>
      <c r="D74" s="50" t="s">
        <v>591</v>
      </c>
      <c r="E74" s="50" t="s">
        <v>11</v>
      </c>
      <c r="F74" s="50" t="s">
        <v>502</v>
      </c>
      <c r="H74" s="50" t="s">
        <v>18</v>
      </c>
      <c r="I74" s="50" t="s">
        <v>504</v>
      </c>
      <c r="J74" s="50" t="s">
        <v>503</v>
      </c>
      <c r="K74" s="50" t="s">
        <v>499</v>
      </c>
      <c r="L74" s="50" t="s">
        <v>61</v>
      </c>
      <c r="M74" s="50" t="s">
        <v>61</v>
      </c>
      <c r="N74" s="50" t="s">
        <v>61</v>
      </c>
      <c r="O74" s="50" t="s">
        <v>462</v>
      </c>
      <c r="P74" s="50" t="s">
        <v>723</v>
      </c>
      <c r="Q74" s="50" t="s">
        <v>61</v>
      </c>
      <c r="R74" s="50" t="s">
        <v>61</v>
      </c>
      <c r="T74" s="50" t="s">
        <v>505</v>
      </c>
      <c r="U74" s="50" t="s">
        <v>390</v>
      </c>
      <c r="V74" s="50" t="s">
        <v>506</v>
      </c>
      <c r="W74" s="50">
        <f t="shared" si="13"/>
        <v>3</v>
      </c>
      <c r="X74" s="50">
        <f t="shared" si="14"/>
        <v>0</v>
      </c>
      <c r="Y74" s="50">
        <f t="shared" si="15"/>
        <v>0</v>
      </c>
      <c r="Z74" s="50">
        <f t="shared" si="16"/>
        <v>0</v>
      </c>
      <c r="AA74" s="52">
        <f t="shared" si="17"/>
        <v>0.89999999999999991</v>
      </c>
    </row>
    <row r="75" spans="1:27" s="50" customFormat="1" ht="72.5" x14ac:dyDescent="0.35">
      <c r="A75" s="50" t="s">
        <v>58</v>
      </c>
      <c r="B75" s="50" t="s">
        <v>30</v>
      </c>
      <c r="C75" s="50" t="s">
        <v>95</v>
      </c>
      <c r="D75" s="50" t="s">
        <v>139</v>
      </c>
      <c r="E75" s="50" t="s">
        <v>11</v>
      </c>
      <c r="F75" s="50" t="s">
        <v>483</v>
      </c>
      <c r="H75" s="50" t="s">
        <v>18</v>
      </c>
      <c r="I75" s="50" t="s">
        <v>486</v>
      </c>
      <c r="J75" s="50" t="s">
        <v>485</v>
      </c>
      <c r="K75" s="50" t="s">
        <v>103</v>
      </c>
      <c r="L75" s="50" t="s">
        <v>61</v>
      </c>
      <c r="M75" s="50" t="s">
        <v>61</v>
      </c>
      <c r="N75" s="50" t="s">
        <v>61</v>
      </c>
      <c r="O75" s="50" t="s">
        <v>462</v>
      </c>
      <c r="P75" s="50" t="s">
        <v>723</v>
      </c>
      <c r="Q75" s="50" t="s">
        <v>61</v>
      </c>
      <c r="R75" s="50" t="s">
        <v>61</v>
      </c>
      <c r="T75" s="50" t="s">
        <v>394</v>
      </c>
      <c r="U75" s="50" t="s">
        <v>390</v>
      </c>
      <c r="V75" s="50" t="s">
        <v>484</v>
      </c>
      <c r="W75" s="50">
        <f t="shared" si="13"/>
        <v>3</v>
      </c>
      <c r="X75" s="50">
        <f t="shared" si="14"/>
        <v>0</v>
      </c>
      <c r="Y75" s="50">
        <f t="shared" si="15"/>
        <v>0</v>
      </c>
      <c r="Z75" s="50">
        <f t="shared" si="16"/>
        <v>0</v>
      </c>
      <c r="AA75" s="52">
        <f t="shared" si="17"/>
        <v>0.89999999999999991</v>
      </c>
    </row>
    <row r="76" spans="1:27" s="50" customFormat="1" ht="130.5" x14ac:dyDescent="0.35">
      <c r="B76" s="50" t="s">
        <v>595</v>
      </c>
      <c r="C76" s="50" t="s">
        <v>95</v>
      </c>
      <c r="D76" s="50" t="s">
        <v>134</v>
      </c>
      <c r="E76" s="50" t="s">
        <v>11</v>
      </c>
      <c r="F76" s="50" t="s">
        <v>594</v>
      </c>
      <c r="G76" s="50" t="s">
        <v>597</v>
      </c>
      <c r="H76" s="50" t="s">
        <v>18</v>
      </c>
      <c r="L76" s="50" t="s">
        <v>61</v>
      </c>
      <c r="M76" s="50" t="s">
        <v>61</v>
      </c>
      <c r="N76" s="50" t="s">
        <v>61</v>
      </c>
      <c r="P76" s="50" t="s">
        <v>64</v>
      </c>
      <c r="Q76" s="50" t="s">
        <v>61</v>
      </c>
      <c r="R76" s="50" t="s">
        <v>68</v>
      </c>
      <c r="S76" s="50" t="s">
        <v>598</v>
      </c>
      <c r="U76" s="50" t="s">
        <v>596</v>
      </c>
      <c r="W76" s="50">
        <f t="shared" si="13"/>
        <v>0</v>
      </c>
      <c r="X76" s="50">
        <f t="shared" si="14"/>
        <v>0</v>
      </c>
      <c r="Y76" s="50">
        <f t="shared" si="15"/>
        <v>3</v>
      </c>
      <c r="Z76" s="50">
        <f t="shared" si="16"/>
        <v>0</v>
      </c>
      <c r="AA76" s="52">
        <f t="shared" si="17"/>
        <v>0.89999999999999991</v>
      </c>
    </row>
    <row r="77" spans="1:27" s="50" customFormat="1" ht="409.5" x14ac:dyDescent="0.35">
      <c r="A77" s="50" t="s">
        <v>58</v>
      </c>
      <c r="B77" s="50" t="s">
        <v>30</v>
      </c>
      <c r="C77" s="50" t="s">
        <v>95</v>
      </c>
      <c r="D77" s="50" t="s">
        <v>140</v>
      </c>
      <c r="E77" s="50" t="s">
        <v>11</v>
      </c>
      <c r="F77" s="50" t="s">
        <v>554</v>
      </c>
      <c r="G77" s="50" t="s">
        <v>555</v>
      </c>
      <c r="H77" s="50" t="s">
        <v>19</v>
      </c>
      <c r="I77" s="50" t="s">
        <v>556</v>
      </c>
      <c r="J77" s="50" t="s">
        <v>557</v>
      </c>
      <c r="K77" s="50" t="s">
        <v>34</v>
      </c>
      <c r="L77" s="50" t="s">
        <v>61</v>
      </c>
      <c r="M77" s="50" t="s">
        <v>61</v>
      </c>
      <c r="N77" s="50" t="s">
        <v>60</v>
      </c>
      <c r="O77" s="50" t="s">
        <v>558</v>
      </c>
      <c r="P77" s="50" t="s">
        <v>64</v>
      </c>
      <c r="Q77" s="50" t="s">
        <v>66</v>
      </c>
      <c r="R77" s="50" t="s">
        <v>61</v>
      </c>
      <c r="T77" s="50" t="s">
        <v>540</v>
      </c>
      <c r="U77" s="50" t="s">
        <v>536</v>
      </c>
      <c r="V77" s="50" t="s">
        <v>630</v>
      </c>
      <c r="W77" s="50">
        <f t="shared" si="13"/>
        <v>0</v>
      </c>
      <c r="X77" s="50">
        <f t="shared" si="14"/>
        <v>2</v>
      </c>
      <c r="Y77" s="50">
        <f t="shared" si="15"/>
        <v>0</v>
      </c>
      <c r="Z77" s="50">
        <f t="shared" si="16"/>
        <v>1</v>
      </c>
      <c r="AA77" s="52">
        <f t="shared" si="17"/>
        <v>0.65</v>
      </c>
    </row>
    <row r="78" spans="1:27" s="50" customFormat="1" ht="409.5" x14ac:dyDescent="0.35">
      <c r="A78" s="50" t="s">
        <v>58</v>
      </c>
      <c r="B78" s="50" t="s">
        <v>30</v>
      </c>
      <c r="C78" s="50" t="s">
        <v>95</v>
      </c>
      <c r="D78" s="50" t="s">
        <v>134</v>
      </c>
      <c r="E78" s="50" t="s">
        <v>11</v>
      </c>
      <c r="F78" s="50" t="s">
        <v>559</v>
      </c>
      <c r="H78" s="50" t="s">
        <v>19</v>
      </c>
      <c r="I78" s="50" t="s">
        <v>560</v>
      </c>
      <c r="J78" s="50" t="s">
        <v>561</v>
      </c>
      <c r="K78" s="50" t="s">
        <v>33</v>
      </c>
      <c r="L78" s="50" t="s">
        <v>61</v>
      </c>
      <c r="M78" s="50" t="s">
        <v>61</v>
      </c>
      <c r="N78" s="50" t="s">
        <v>60</v>
      </c>
      <c r="O78" s="50" t="s">
        <v>562</v>
      </c>
      <c r="P78" s="50" t="s">
        <v>64</v>
      </c>
      <c r="Q78" s="50" t="s">
        <v>66</v>
      </c>
      <c r="R78" s="50" t="s">
        <v>61</v>
      </c>
      <c r="T78" s="50" t="s">
        <v>563</v>
      </c>
      <c r="U78" s="50" t="s">
        <v>536</v>
      </c>
      <c r="V78" s="50" t="s">
        <v>630</v>
      </c>
      <c r="W78" s="50">
        <f t="shared" si="13"/>
        <v>0</v>
      </c>
      <c r="X78" s="50">
        <f t="shared" si="14"/>
        <v>2</v>
      </c>
      <c r="Y78" s="50">
        <f t="shared" si="15"/>
        <v>0</v>
      </c>
      <c r="Z78" s="50">
        <f t="shared" si="16"/>
        <v>1</v>
      </c>
      <c r="AA78" s="52">
        <f t="shared" si="17"/>
        <v>0.65</v>
      </c>
    </row>
    <row r="79" spans="1:27" s="50" customFormat="1" ht="116" x14ac:dyDescent="0.35">
      <c r="A79" s="50" t="s">
        <v>58</v>
      </c>
      <c r="B79" s="50" t="s">
        <v>30</v>
      </c>
      <c r="C79" s="50" t="s">
        <v>95</v>
      </c>
      <c r="D79" s="50" t="s">
        <v>140</v>
      </c>
      <c r="E79" s="50" t="s">
        <v>11</v>
      </c>
      <c r="F79" s="50" t="s">
        <v>574</v>
      </c>
      <c r="G79" s="50" t="s">
        <v>592</v>
      </c>
      <c r="H79" s="50" t="s">
        <v>18</v>
      </c>
      <c r="K79" s="50" t="s">
        <v>102</v>
      </c>
      <c r="L79" s="50" t="s">
        <v>61</v>
      </c>
      <c r="M79" s="50" t="s">
        <v>61</v>
      </c>
      <c r="N79" s="50" t="s">
        <v>61</v>
      </c>
      <c r="P79" s="50" t="s">
        <v>64</v>
      </c>
      <c r="Q79" s="50" t="s">
        <v>61</v>
      </c>
      <c r="R79" s="50" t="s">
        <v>111</v>
      </c>
      <c r="S79" s="50" t="s">
        <v>349</v>
      </c>
      <c r="T79" s="50" t="s">
        <v>576</v>
      </c>
      <c r="U79" s="50" t="s">
        <v>573</v>
      </c>
      <c r="V79" s="55" t="s">
        <v>575</v>
      </c>
      <c r="W79" s="50">
        <f t="shared" si="13"/>
        <v>0</v>
      </c>
      <c r="X79" s="50">
        <f t="shared" si="14"/>
        <v>0</v>
      </c>
      <c r="Y79" s="50">
        <f t="shared" si="15"/>
        <v>2</v>
      </c>
      <c r="Z79" s="50">
        <f t="shared" si="16"/>
        <v>0</v>
      </c>
      <c r="AA79" s="52">
        <f t="shared" si="17"/>
        <v>0.6</v>
      </c>
    </row>
    <row r="80" spans="1:27" s="50" customFormat="1" ht="101.5" x14ac:dyDescent="0.35">
      <c r="A80" s="50" t="s">
        <v>58</v>
      </c>
      <c r="B80" s="50" t="s">
        <v>616</v>
      </c>
      <c r="C80" s="50" t="s">
        <v>95</v>
      </c>
      <c r="F80" s="50" t="s">
        <v>611</v>
      </c>
      <c r="G80" s="50" t="s">
        <v>614</v>
      </c>
      <c r="H80" s="50" t="s">
        <v>18</v>
      </c>
      <c r="L80" s="50" t="s">
        <v>61</v>
      </c>
      <c r="M80" s="50" t="s">
        <v>61</v>
      </c>
      <c r="N80" s="50" t="s">
        <v>61</v>
      </c>
      <c r="P80" s="50" t="s">
        <v>64</v>
      </c>
      <c r="Q80" s="50" t="s">
        <v>61</v>
      </c>
      <c r="R80" s="50" t="s">
        <v>111</v>
      </c>
      <c r="S80" s="50" t="s">
        <v>353</v>
      </c>
      <c r="U80" s="50" t="s">
        <v>353</v>
      </c>
      <c r="V80" s="50" t="s">
        <v>619</v>
      </c>
      <c r="W80" s="50">
        <f t="shared" si="13"/>
        <v>0</v>
      </c>
      <c r="X80" s="50">
        <f t="shared" si="14"/>
        <v>0</v>
      </c>
      <c r="Y80" s="50">
        <f t="shared" si="15"/>
        <v>2</v>
      </c>
      <c r="Z80" s="50">
        <f t="shared" si="16"/>
        <v>0</v>
      </c>
      <c r="AA80" s="52">
        <f t="shared" si="17"/>
        <v>0.6</v>
      </c>
    </row>
    <row r="81" spans="1:27" s="50" customFormat="1" ht="101.5" x14ac:dyDescent="0.35">
      <c r="A81" s="50" t="s">
        <v>58</v>
      </c>
      <c r="B81" s="50" t="s">
        <v>609</v>
      </c>
      <c r="C81" s="50" t="s">
        <v>95</v>
      </c>
      <c r="F81" s="50" t="s">
        <v>610</v>
      </c>
      <c r="G81" s="50" t="s">
        <v>613</v>
      </c>
      <c r="H81" s="50" t="s">
        <v>18</v>
      </c>
      <c r="L81" s="50" t="s">
        <v>61</v>
      </c>
      <c r="M81" s="50" t="s">
        <v>61</v>
      </c>
      <c r="N81" s="50" t="s">
        <v>61</v>
      </c>
      <c r="P81" s="50" t="s">
        <v>64</v>
      </c>
      <c r="Q81" s="50" t="s">
        <v>61</v>
      </c>
      <c r="R81" s="50" t="s">
        <v>111</v>
      </c>
      <c r="S81" s="50" t="s">
        <v>353</v>
      </c>
      <c r="U81" s="50" t="s">
        <v>353</v>
      </c>
      <c r="V81" s="50" t="s">
        <v>619</v>
      </c>
      <c r="W81" s="50">
        <f t="shared" si="13"/>
        <v>0</v>
      </c>
      <c r="X81" s="50">
        <f t="shared" si="14"/>
        <v>0</v>
      </c>
      <c r="Y81" s="50">
        <f t="shared" si="15"/>
        <v>2</v>
      </c>
      <c r="Z81" s="50">
        <f t="shared" si="16"/>
        <v>0</v>
      </c>
      <c r="AA81" s="52">
        <f t="shared" si="17"/>
        <v>0.6</v>
      </c>
    </row>
    <row r="82" spans="1:27" s="50" customFormat="1" ht="101.5" x14ac:dyDescent="0.35">
      <c r="A82" s="50" t="s">
        <v>58</v>
      </c>
      <c r="B82" s="50" t="s">
        <v>607</v>
      </c>
      <c r="C82" s="50" t="s">
        <v>95</v>
      </c>
      <c r="F82" s="50" t="s">
        <v>605</v>
      </c>
      <c r="H82" s="50" t="s">
        <v>18</v>
      </c>
      <c r="L82" s="50" t="s">
        <v>61</v>
      </c>
      <c r="M82" s="50" t="s">
        <v>61</v>
      </c>
      <c r="N82" s="50" t="s">
        <v>61</v>
      </c>
      <c r="P82" s="50" t="s">
        <v>64</v>
      </c>
      <c r="Q82" s="50" t="s">
        <v>61</v>
      </c>
      <c r="R82" s="50" t="s">
        <v>111</v>
      </c>
      <c r="S82" s="50" t="s">
        <v>353</v>
      </c>
      <c r="U82" s="50" t="s">
        <v>353</v>
      </c>
      <c r="V82" s="50" t="s">
        <v>619</v>
      </c>
      <c r="W82" s="50">
        <f t="shared" si="13"/>
        <v>0</v>
      </c>
      <c r="X82" s="50">
        <f t="shared" si="14"/>
        <v>0</v>
      </c>
      <c r="Y82" s="50">
        <f t="shared" si="15"/>
        <v>2</v>
      </c>
      <c r="Z82" s="50">
        <f t="shared" si="16"/>
        <v>0</v>
      </c>
      <c r="AA82" s="52">
        <f t="shared" si="17"/>
        <v>0.6</v>
      </c>
    </row>
    <row r="83" spans="1:27" s="50" customFormat="1" ht="290" x14ac:dyDescent="0.35">
      <c r="A83" s="50" t="s">
        <v>58</v>
      </c>
      <c r="B83" s="50" t="s">
        <v>30</v>
      </c>
      <c r="C83" s="50" t="s">
        <v>95</v>
      </c>
      <c r="D83" s="50" t="s">
        <v>134</v>
      </c>
      <c r="E83" s="50" t="s">
        <v>11</v>
      </c>
      <c r="F83" s="50" t="s">
        <v>585</v>
      </c>
      <c r="G83" s="50" t="s">
        <v>587</v>
      </c>
      <c r="H83" s="50" t="s">
        <v>18</v>
      </c>
      <c r="I83" s="50" t="s">
        <v>589</v>
      </c>
      <c r="J83" s="50" t="s">
        <v>590</v>
      </c>
      <c r="K83" s="50" t="s">
        <v>33</v>
      </c>
      <c r="L83" s="50" t="s">
        <v>61</v>
      </c>
      <c r="M83" s="50" t="s">
        <v>61</v>
      </c>
      <c r="N83" s="50" t="s">
        <v>61</v>
      </c>
      <c r="P83" s="50" t="s">
        <v>64</v>
      </c>
      <c r="Q83" s="50" t="s">
        <v>61</v>
      </c>
      <c r="R83" s="50" t="s">
        <v>111</v>
      </c>
      <c r="T83" s="50" t="s">
        <v>586</v>
      </c>
      <c r="U83" s="50" t="s">
        <v>584</v>
      </c>
      <c r="V83" s="50" t="s">
        <v>588</v>
      </c>
      <c r="W83" s="50">
        <f t="shared" si="13"/>
        <v>0</v>
      </c>
      <c r="X83" s="50">
        <f t="shared" si="14"/>
        <v>0</v>
      </c>
      <c r="Y83" s="50">
        <f t="shared" si="15"/>
        <v>2</v>
      </c>
      <c r="Z83" s="50">
        <f t="shared" si="16"/>
        <v>0</v>
      </c>
      <c r="AA83" s="52">
        <f t="shared" si="17"/>
        <v>0.6</v>
      </c>
    </row>
    <row r="84" spans="1:27" s="50" customFormat="1" ht="203" x14ac:dyDescent="0.35">
      <c r="A84" s="50" t="s">
        <v>58</v>
      </c>
      <c r="B84" s="50" t="s">
        <v>606</v>
      </c>
      <c r="C84" s="50" t="s">
        <v>95</v>
      </c>
      <c r="D84" s="50" t="s">
        <v>135</v>
      </c>
      <c r="F84" s="50" t="s">
        <v>620</v>
      </c>
      <c r="H84" s="50" t="s">
        <v>18</v>
      </c>
      <c r="L84" s="50" t="s">
        <v>61</v>
      </c>
      <c r="M84" s="50" t="s">
        <v>61</v>
      </c>
      <c r="N84" s="50" t="s">
        <v>61</v>
      </c>
      <c r="P84" s="50" t="s">
        <v>64</v>
      </c>
      <c r="Q84" s="50" t="s">
        <v>61</v>
      </c>
      <c r="R84" s="50" t="s">
        <v>618</v>
      </c>
      <c r="S84" s="50" t="s">
        <v>353</v>
      </c>
      <c r="U84" s="50" t="s">
        <v>353</v>
      </c>
      <c r="V84" s="50" t="s">
        <v>619</v>
      </c>
      <c r="W84" s="50">
        <f t="shared" si="13"/>
        <v>0</v>
      </c>
      <c r="X84" s="50">
        <f t="shared" si="14"/>
        <v>0</v>
      </c>
      <c r="Y84" s="50">
        <f t="shared" si="15"/>
        <v>2</v>
      </c>
      <c r="Z84" s="50">
        <f t="shared" si="16"/>
        <v>0</v>
      </c>
      <c r="AA84" s="52">
        <f t="shared" si="17"/>
        <v>0.6</v>
      </c>
    </row>
    <row r="85" spans="1:27" s="50" customFormat="1" ht="409.5" x14ac:dyDescent="0.35">
      <c r="A85" s="50" t="s">
        <v>58</v>
      </c>
      <c r="B85" s="50" t="s">
        <v>30</v>
      </c>
      <c r="C85" s="50" t="s">
        <v>95</v>
      </c>
      <c r="D85" s="50" t="s">
        <v>134</v>
      </c>
      <c r="E85" s="50" t="s">
        <v>11</v>
      </c>
      <c r="F85" s="50" t="s">
        <v>533</v>
      </c>
      <c r="G85" s="50" t="s">
        <v>537</v>
      </c>
      <c r="H85" s="50" t="s">
        <v>19</v>
      </c>
      <c r="I85" s="50" t="s">
        <v>541</v>
      </c>
      <c r="J85" s="50" t="s">
        <v>544</v>
      </c>
      <c r="K85" s="50" t="s">
        <v>33</v>
      </c>
      <c r="L85" s="50" t="s">
        <v>61</v>
      </c>
      <c r="M85" s="50" t="s">
        <v>61</v>
      </c>
      <c r="N85" s="50" t="s">
        <v>61</v>
      </c>
      <c r="O85" s="50" t="s">
        <v>552</v>
      </c>
      <c r="P85" s="50" t="s">
        <v>64</v>
      </c>
      <c r="Q85" s="50" t="s">
        <v>66</v>
      </c>
      <c r="R85" s="50" t="s">
        <v>61</v>
      </c>
      <c r="T85" s="50" t="s">
        <v>540</v>
      </c>
      <c r="U85" s="50" t="s">
        <v>536</v>
      </c>
      <c r="V85" s="50" t="s">
        <v>630</v>
      </c>
      <c r="W85" s="50">
        <f t="shared" si="13"/>
        <v>0</v>
      </c>
      <c r="X85" s="50">
        <f t="shared" si="14"/>
        <v>2</v>
      </c>
      <c r="Y85" s="50">
        <f t="shared" si="15"/>
        <v>0</v>
      </c>
      <c r="Z85" s="50">
        <f t="shared" si="16"/>
        <v>0</v>
      </c>
      <c r="AA85" s="52">
        <f t="shared" si="17"/>
        <v>0.5</v>
      </c>
    </row>
    <row r="86" spans="1:27" s="50" customFormat="1" ht="409.5" x14ac:dyDescent="0.35">
      <c r="A86" s="50" t="s">
        <v>58</v>
      </c>
      <c r="B86" s="50" t="s">
        <v>30</v>
      </c>
      <c r="C86" s="50" t="s">
        <v>95</v>
      </c>
      <c r="D86" s="50" t="s">
        <v>134</v>
      </c>
      <c r="E86" s="50" t="s">
        <v>11</v>
      </c>
      <c r="F86" s="50" t="s">
        <v>534</v>
      </c>
      <c r="G86" s="50" t="s">
        <v>538</v>
      </c>
      <c r="H86" s="50" t="s">
        <v>19</v>
      </c>
      <c r="I86" s="50" t="s">
        <v>542</v>
      </c>
      <c r="J86" s="50" t="s">
        <v>545</v>
      </c>
      <c r="K86" s="50" t="s">
        <v>33</v>
      </c>
      <c r="L86" s="50" t="s">
        <v>61</v>
      </c>
      <c r="M86" s="50" t="s">
        <v>61</v>
      </c>
      <c r="N86" s="50" t="s">
        <v>61</v>
      </c>
      <c r="O86" s="50" t="s">
        <v>552</v>
      </c>
      <c r="P86" s="50" t="s">
        <v>64</v>
      </c>
      <c r="Q86" s="50" t="s">
        <v>66</v>
      </c>
      <c r="R86" s="50" t="s">
        <v>61</v>
      </c>
      <c r="T86" s="50" t="s">
        <v>540</v>
      </c>
      <c r="U86" s="50" t="s">
        <v>536</v>
      </c>
      <c r="V86" s="50" t="s">
        <v>630</v>
      </c>
      <c r="W86" s="50">
        <f t="shared" si="13"/>
        <v>0</v>
      </c>
      <c r="X86" s="50">
        <f t="shared" si="14"/>
        <v>2</v>
      </c>
      <c r="Y86" s="50">
        <f t="shared" si="15"/>
        <v>0</v>
      </c>
      <c r="Z86" s="50">
        <f t="shared" si="16"/>
        <v>0</v>
      </c>
      <c r="AA86" s="52">
        <f t="shared" si="17"/>
        <v>0.5</v>
      </c>
    </row>
    <row r="87" spans="1:27" s="50" customFormat="1" ht="409.5" x14ac:dyDescent="0.35">
      <c r="A87" s="50" t="s">
        <v>58</v>
      </c>
      <c r="B87" s="50" t="s">
        <v>30</v>
      </c>
      <c r="C87" s="50" t="s">
        <v>95</v>
      </c>
      <c r="D87" s="50" t="s">
        <v>134</v>
      </c>
      <c r="E87" s="50" t="s">
        <v>11</v>
      </c>
      <c r="F87" s="50" t="s">
        <v>535</v>
      </c>
      <c r="G87" s="50" t="s">
        <v>539</v>
      </c>
      <c r="H87" s="50" t="s">
        <v>19</v>
      </c>
      <c r="I87" s="50" t="s">
        <v>543</v>
      </c>
      <c r="J87" s="50" t="s">
        <v>546</v>
      </c>
      <c r="K87" s="50" t="s">
        <v>33</v>
      </c>
      <c r="L87" s="50" t="s">
        <v>61</v>
      </c>
      <c r="M87" s="50" t="s">
        <v>61</v>
      </c>
      <c r="N87" s="50" t="s">
        <v>61</v>
      </c>
      <c r="O87" s="50" t="s">
        <v>553</v>
      </c>
      <c r="P87" s="50" t="s">
        <v>64</v>
      </c>
      <c r="Q87" s="50" t="s">
        <v>66</v>
      </c>
      <c r="R87" s="50" t="s">
        <v>61</v>
      </c>
      <c r="T87" s="50" t="s">
        <v>540</v>
      </c>
      <c r="U87" s="50" t="s">
        <v>536</v>
      </c>
      <c r="V87" s="50" t="s">
        <v>630</v>
      </c>
      <c r="W87" s="50">
        <f t="shared" si="13"/>
        <v>0</v>
      </c>
      <c r="X87" s="50">
        <f t="shared" si="14"/>
        <v>2</v>
      </c>
      <c r="Y87" s="50">
        <f t="shared" si="15"/>
        <v>0</v>
      </c>
      <c r="Z87" s="50">
        <f t="shared" si="16"/>
        <v>0</v>
      </c>
      <c r="AA87" s="52">
        <f t="shared" si="17"/>
        <v>0.5</v>
      </c>
    </row>
    <row r="88" spans="1:27" s="50" customFormat="1" ht="409.5" x14ac:dyDescent="0.35">
      <c r="A88" s="50" t="s">
        <v>58</v>
      </c>
      <c r="B88" s="50" t="s">
        <v>30</v>
      </c>
      <c r="C88" s="50" t="s">
        <v>95</v>
      </c>
      <c r="D88" s="50" t="s">
        <v>139</v>
      </c>
      <c r="E88" s="50" t="s">
        <v>11</v>
      </c>
      <c r="F88" s="50" t="s">
        <v>547</v>
      </c>
      <c r="G88" s="50" t="s">
        <v>548</v>
      </c>
      <c r="H88" s="50" t="s">
        <v>19</v>
      </c>
      <c r="I88" s="50" t="s">
        <v>549</v>
      </c>
      <c r="J88" s="50" t="s">
        <v>550</v>
      </c>
      <c r="K88" s="50" t="s">
        <v>33</v>
      </c>
      <c r="L88" s="50" t="s">
        <v>61</v>
      </c>
      <c r="M88" s="50" t="s">
        <v>61</v>
      </c>
      <c r="N88" s="50" t="s">
        <v>60</v>
      </c>
      <c r="O88" s="50" t="s">
        <v>551</v>
      </c>
      <c r="P88" s="50" t="s">
        <v>64</v>
      </c>
      <c r="Q88" s="50" t="s">
        <v>61</v>
      </c>
      <c r="R88" s="50" t="s">
        <v>69</v>
      </c>
      <c r="T88" s="50" t="s">
        <v>540</v>
      </c>
      <c r="U88" s="50" t="s">
        <v>536</v>
      </c>
      <c r="V88" s="50" t="s">
        <v>630</v>
      </c>
      <c r="W88" s="50">
        <f t="shared" si="13"/>
        <v>0</v>
      </c>
      <c r="X88" s="50">
        <f t="shared" si="14"/>
        <v>0</v>
      </c>
      <c r="Y88" s="50">
        <f t="shared" si="15"/>
        <v>1</v>
      </c>
      <c r="Z88" s="50">
        <f t="shared" si="16"/>
        <v>1</v>
      </c>
      <c r="AA88" s="52">
        <f t="shared" si="17"/>
        <v>0.44999999999999996</v>
      </c>
    </row>
    <row r="89" spans="1:27" s="50" customFormat="1" ht="72.5" x14ac:dyDescent="0.35">
      <c r="A89" s="50" t="s">
        <v>58</v>
      </c>
      <c r="B89" s="50" t="s">
        <v>274</v>
      </c>
      <c r="C89" s="50" t="s">
        <v>95</v>
      </c>
      <c r="D89" s="50" t="s">
        <v>137</v>
      </c>
      <c r="E89" s="50" t="s">
        <v>12</v>
      </c>
      <c r="F89" s="50" t="s">
        <v>275</v>
      </c>
      <c r="G89" s="50" t="s">
        <v>276</v>
      </c>
      <c r="H89" s="50" t="s">
        <v>18</v>
      </c>
      <c r="I89" s="50" t="s">
        <v>277</v>
      </c>
      <c r="J89" s="50" t="s">
        <v>278</v>
      </c>
      <c r="L89" s="50" t="s">
        <v>61</v>
      </c>
      <c r="M89" s="50" t="s">
        <v>61</v>
      </c>
      <c r="N89" s="50" t="s">
        <v>60</v>
      </c>
      <c r="P89" s="50" t="s">
        <v>64</v>
      </c>
      <c r="Q89" s="50" t="s">
        <v>61</v>
      </c>
      <c r="R89" s="50" t="s">
        <v>61</v>
      </c>
      <c r="T89" s="50" t="s">
        <v>187</v>
      </c>
      <c r="U89" s="50" t="s">
        <v>187</v>
      </c>
      <c r="V89" s="55" t="s">
        <v>250</v>
      </c>
      <c r="W89" s="50">
        <f t="shared" si="13"/>
        <v>0</v>
      </c>
      <c r="X89" s="50">
        <f t="shared" si="14"/>
        <v>0</v>
      </c>
      <c r="Y89" s="50">
        <f t="shared" si="15"/>
        <v>0</v>
      </c>
      <c r="Z89" s="50">
        <f t="shared" si="16"/>
        <v>1</v>
      </c>
      <c r="AA89" s="52">
        <f t="shared" si="17"/>
        <v>0.15</v>
      </c>
    </row>
    <row r="90" spans="1:27" s="50" customFormat="1" ht="43.5" x14ac:dyDescent="0.35">
      <c r="A90" s="50" t="s">
        <v>58</v>
      </c>
      <c r="B90" s="50" t="s">
        <v>247</v>
      </c>
      <c r="C90" s="50" t="s">
        <v>95</v>
      </c>
      <c r="D90" s="50" t="s">
        <v>142</v>
      </c>
      <c r="E90" s="50" t="s">
        <v>11</v>
      </c>
      <c r="F90" s="50" t="s">
        <v>245</v>
      </c>
      <c r="G90" s="50" t="s">
        <v>246</v>
      </c>
      <c r="H90" s="50" t="s">
        <v>19</v>
      </c>
      <c r="I90" s="50" t="s">
        <v>248</v>
      </c>
      <c r="J90" s="50" t="s">
        <v>249</v>
      </c>
      <c r="L90" s="50" t="s">
        <v>61</v>
      </c>
      <c r="M90" s="50" t="s">
        <v>61</v>
      </c>
      <c r="N90" s="50" t="s">
        <v>60</v>
      </c>
      <c r="P90" s="50" t="s">
        <v>64</v>
      </c>
      <c r="Q90" s="50" t="s">
        <v>61</v>
      </c>
      <c r="R90" s="50" t="s">
        <v>61</v>
      </c>
      <c r="T90" s="50" t="s">
        <v>187</v>
      </c>
      <c r="U90" s="50" t="s">
        <v>187</v>
      </c>
      <c r="V90" s="55" t="s">
        <v>250</v>
      </c>
      <c r="W90" s="50">
        <f t="shared" si="13"/>
        <v>0</v>
      </c>
      <c r="X90" s="50">
        <f t="shared" si="14"/>
        <v>0</v>
      </c>
      <c r="Y90" s="50">
        <f t="shared" si="15"/>
        <v>0</v>
      </c>
      <c r="Z90" s="50">
        <f t="shared" si="16"/>
        <v>1</v>
      </c>
      <c r="AA90" s="52">
        <f t="shared" ref="AA90:AA115" si="18">W90*(0.3)+X90*(0.25)+Y90*(0.3)+Z90*(0.15)</f>
        <v>0.15</v>
      </c>
    </row>
    <row r="91" spans="1:27" s="50" customFormat="1" ht="58" x14ac:dyDescent="0.35">
      <c r="A91" s="50" t="s">
        <v>58</v>
      </c>
      <c r="B91" s="50" t="s">
        <v>262</v>
      </c>
      <c r="C91" s="50" t="s">
        <v>95</v>
      </c>
      <c r="D91" s="50" t="s">
        <v>134</v>
      </c>
      <c r="F91" s="50" t="s">
        <v>256</v>
      </c>
      <c r="G91" s="50" t="s">
        <v>257</v>
      </c>
      <c r="H91" s="50" t="s">
        <v>19</v>
      </c>
      <c r="I91" s="50" t="s">
        <v>258</v>
      </c>
      <c r="J91" s="50" t="s">
        <v>259</v>
      </c>
      <c r="L91" s="50" t="s">
        <v>61</v>
      </c>
      <c r="M91" s="50" t="s">
        <v>61</v>
      </c>
      <c r="N91" s="50" t="s">
        <v>60</v>
      </c>
      <c r="P91" s="50" t="s">
        <v>64</v>
      </c>
      <c r="Q91" s="50" t="s">
        <v>61</v>
      </c>
      <c r="R91" s="50" t="s">
        <v>61</v>
      </c>
      <c r="T91" s="50" t="s">
        <v>187</v>
      </c>
      <c r="U91" s="50" t="s">
        <v>187</v>
      </c>
      <c r="V91" s="50" t="s">
        <v>261</v>
      </c>
      <c r="W91" s="50">
        <f t="shared" si="13"/>
        <v>0</v>
      </c>
      <c r="X91" s="50">
        <f t="shared" si="14"/>
        <v>0</v>
      </c>
      <c r="Y91" s="50">
        <f t="shared" si="15"/>
        <v>0</v>
      </c>
      <c r="Z91" s="50">
        <f t="shared" si="16"/>
        <v>1</v>
      </c>
      <c r="AA91" s="52">
        <f t="shared" si="18"/>
        <v>0.15</v>
      </c>
    </row>
    <row r="92" spans="1:27" s="50" customFormat="1" ht="43.5" x14ac:dyDescent="0.35">
      <c r="A92" s="50" t="s">
        <v>58</v>
      </c>
      <c r="B92" s="50" t="s">
        <v>269</v>
      </c>
      <c r="C92" s="50" t="s">
        <v>95</v>
      </c>
      <c r="D92" s="50" t="s">
        <v>134</v>
      </c>
      <c r="E92" s="50" t="s">
        <v>11</v>
      </c>
      <c r="F92" s="50" t="s">
        <v>263</v>
      </c>
      <c r="G92" s="50" t="s">
        <v>264</v>
      </c>
      <c r="H92" s="50" t="s">
        <v>19</v>
      </c>
      <c r="I92" s="50" t="s">
        <v>265</v>
      </c>
      <c r="J92" s="50" t="s">
        <v>266</v>
      </c>
      <c r="L92" s="50" t="s">
        <v>61</v>
      </c>
      <c r="M92" s="50" t="s">
        <v>61</v>
      </c>
      <c r="N92" s="50" t="s">
        <v>60</v>
      </c>
      <c r="P92" s="50" t="s">
        <v>64</v>
      </c>
      <c r="Q92" s="50" t="s">
        <v>61</v>
      </c>
      <c r="R92" s="50" t="s">
        <v>61</v>
      </c>
      <c r="T92" s="50" t="s">
        <v>187</v>
      </c>
      <c r="U92" s="50" t="s">
        <v>187</v>
      </c>
      <c r="V92" s="55" t="s">
        <v>250</v>
      </c>
      <c r="W92" s="50">
        <f t="shared" si="13"/>
        <v>0</v>
      </c>
      <c r="X92" s="50">
        <f t="shared" si="14"/>
        <v>0</v>
      </c>
      <c r="Y92" s="50">
        <f t="shared" si="15"/>
        <v>0</v>
      </c>
      <c r="Z92" s="50">
        <f t="shared" si="16"/>
        <v>1</v>
      </c>
      <c r="AA92" s="52">
        <f t="shared" si="18"/>
        <v>0.15</v>
      </c>
    </row>
    <row r="93" spans="1:27" s="50" customFormat="1" ht="409.5" x14ac:dyDescent="0.35">
      <c r="A93" s="50" t="s">
        <v>58</v>
      </c>
      <c r="B93" s="50" t="s">
        <v>30</v>
      </c>
      <c r="C93" s="50" t="s">
        <v>95</v>
      </c>
      <c r="D93" s="50" t="s">
        <v>134</v>
      </c>
      <c r="E93" s="50" t="s">
        <v>11</v>
      </c>
      <c r="F93" s="50" t="s">
        <v>725</v>
      </c>
      <c r="G93" s="50" t="s">
        <v>726</v>
      </c>
      <c r="H93" s="50" t="s">
        <v>18</v>
      </c>
      <c r="I93" s="50" t="s">
        <v>730</v>
      </c>
      <c r="J93" s="50" t="s">
        <v>729</v>
      </c>
      <c r="M93" s="50" t="s">
        <v>107</v>
      </c>
      <c r="N93" s="50" t="s">
        <v>60</v>
      </c>
      <c r="O93" s="50" t="s">
        <v>768</v>
      </c>
      <c r="T93" s="50" t="s">
        <v>727</v>
      </c>
      <c r="U93" s="50" t="s">
        <v>287</v>
      </c>
      <c r="V93" s="55" t="s">
        <v>728</v>
      </c>
      <c r="Z93" s="50">
        <f t="shared" si="16"/>
        <v>1</v>
      </c>
      <c r="AA93" s="52">
        <f t="shared" si="18"/>
        <v>0.15</v>
      </c>
    </row>
    <row r="94" spans="1:27" s="50" customFormat="1" ht="116" x14ac:dyDescent="0.35">
      <c r="A94" s="50" t="s">
        <v>58</v>
      </c>
      <c r="B94" s="50" t="s">
        <v>30</v>
      </c>
      <c r="C94" s="50" t="s">
        <v>95</v>
      </c>
      <c r="D94" s="50" t="s">
        <v>140</v>
      </c>
      <c r="E94" s="50" t="s">
        <v>11</v>
      </c>
      <c r="F94" s="50" t="s">
        <v>571</v>
      </c>
      <c r="H94" s="50" t="s">
        <v>18</v>
      </c>
      <c r="L94" s="50" t="s">
        <v>61</v>
      </c>
      <c r="M94" s="50" t="s">
        <v>61</v>
      </c>
      <c r="N94" s="50" t="s">
        <v>61</v>
      </c>
      <c r="P94" s="50" t="s">
        <v>64</v>
      </c>
      <c r="Q94" s="50" t="s">
        <v>61</v>
      </c>
      <c r="R94" s="50" t="s">
        <v>61</v>
      </c>
      <c r="T94" s="50" t="s">
        <v>572</v>
      </c>
      <c r="U94" s="50" t="s">
        <v>573</v>
      </c>
      <c r="V94" s="50" t="s">
        <v>575</v>
      </c>
      <c r="W94" s="50">
        <f t="shared" ref="W94:W99" si="19">IF(ISNUMBER(SEARCH("Low",P94)),1,IF(ISNUMBER(SEARCH("Medium",P94)),2,IF(ISNUMBER(SEARCH("High",P94)),3,IF(ISNUMBER(SEARCH("Maybe",P94)),0))))</f>
        <v>0</v>
      </c>
      <c r="X94" s="50">
        <f t="shared" ref="X94:Y99" si="20">IF(ISNUMBER(SEARCH("Low",Q94)),1,IF(ISNUMBER(SEARCH("Medium",Q94)),2,IF(ISNUMBER(SEARCH("High",Q94)),3,IF(ISNUMBER(SEARCH("Unsure",Q94)),0))))</f>
        <v>0</v>
      </c>
      <c r="Y94" s="50">
        <f t="shared" si="20"/>
        <v>0</v>
      </c>
      <c r="Z94" s="50">
        <f t="shared" si="16"/>
        <v>0</v>
      </c>
      <c r="AA94" s="52">
        <f t="shared" si="18"/>
        <v>0</v>
      </c>
    </row>
    <row r="95" spans="1:27" s="50" customFormat="1" ht="58" x14ac:dyDescent="0.35">
      <c r="A95" s="50" t="s">
        <v>58</v>
      </c>
      <c r="B95" s="50" t="s">
        <v>30</v>
      </c>
      <c r="C95" s="50" t="s">
        <v>95</v>
      </c>
      <c r="D95" s="50" t="s">
        <v>137</v>
      </c>
      <c r="E95" s="50" t="s">
        <v>11</v>
      </c>
      <c r="F95" s="50" t="s">
        <v>437</v>
      </c>
      <c r="H95" s="50" t="s">
        <v>18</v>
      </c>
      <c r="I95" s="50" t="s">
        <v>431</v>
      </c>
      <c r="J95" s="50" t="s">
        <v>430</v>
      </c>
      <c r="K95" s="50" t="s">
        <v>432</v>
      </c>
      <c r="L95" s="50" t="s">
        <v>61</v>
      </c>
      <c r="M95" s="50" t="s">
        <v>61</v>
      </c>
      <c r="N95" s="50" t="s">
        <v>61</v>
      </c>
      <c r="O95" s="50" t="s">
        <v>433</v>
      </c>
      <c r="P95" s="50" t="s">
        <v>64</v>
      </c>
      <c r="Q95" s="50" t="s">
        <v>61</v>
      </c>
      <c r="R95" s="50" t="s">
        <v>61</v>
      </c>
      <c r="T95" s="50" t="s">
        <v>435</v>
      </c>
      <c r="U95" s="50" t="s">
        <v>390</v>
      </c>
      <c r="V95" s="50" t="s">
        <v>436</v>
      </c>
      <c r="W95" s="50">
        <f t="shared" si="19"/>
        <v>0</v>
      </c>
      <c r="X95" s="50">
        <f t="shared" si="20"/>
        <v>0</v>
      </c>
      <c r="Y95" s="50">
        <f t="shared" si="20"/>
        <v>0</v>
      </c>
      <c r="Z95" s="50">
        <f t="shared" si="16"/>
        <v>0</v>
      </c>
      <c r="AA95" s="52">
        <f t="shared" si="18"/>
        <v>0</v>
      </c>
    </row>
    <row r="96" spans="1:27" s="50" customFormat="1" ht="58" x14ac:dyDescent="0.35">
      <c r="A96" s="50" t="s">
        <v>58</v>
      </c>
      <c r="B96" s="50" t="s">
        <v>30</v>
      </c>
      <c r="C96" s="50" t="s">
        <v>95</v>
      </c>
      <c r="D96" s="50" t="s">
        <v>137</v>
      </c>
      <c r="E96" s="50" t="s">
        <v>11</v>
      </c>
      <c r="F96" s="51" t="s">
        <v>438</v>
      </c>
      <c r="H96" s="50" t="s">
        <v>18</v>
      </c>
      <c r="I96" s="50" t="s">
        <v>440</v>
      </c>
      <c r="J96" s="50" t="s">
        <v>439</v>
      </c>
      <c r="K96" s="50" t="s">
        <v>33</v>
      </c>
      <c r="L96" s="50" t="s">
        <v>61</v>
      </c>
      <c r="M96" s="50" t="s">
        <v>61</v>
      </c>
      <c r="N96" s="50" t="s">
        <v>61</v>
      </c>
      <c r="O96" s="50" t="s">
        <v>433</v>
      </c>
      <c r="P96" s="50" t="s">
        <v>64</v>
      </c>
      <c r="Q96" s="50" t="s">
        <v>61</v>
      </c>
      <c r="R96" s="50" t="s">
        <v>61</v>
      </c>
      <c r="T96" s="50" t="s">
        <v>435</v>
      </c>
      <c r="U96" s="50" t="s">
        <v>390</v>
      </c>
      <c r="V96" s="50" t="s">
        <v>441</v>
      </c>
      <c r="W96" s="50">
        <f t="shared" si="19"/>
        <v>0</v>
      </c>
      <c r="X96" s="50">
        <f t="shared" si="20"/>
        <v>0</v>
      </c>
      <c r="Y96" s="50">
        <f t="shared" si="20"/>
        <v>0</v>
      </c>
      <c r="Z96" s="50">
        <f t="shared" si="16"/>
        <v>0</v>
      </c>
      <c r="AA96" s="52">
        <f t="shared" si="18"/>
        <v>0</v>
      </c>
    </row>
    <row r="97" spans="1:27" s="50" customFormat="1" ht="43.5" x14ac:dyDescent="0.35">
      <c r="A97" s="50" t="s">
        <v>58</v>
      </c>
      <c r="B97" s="50" t="s">
        <v>30</v>
      </c>
      <c r="C97" s="50" t="s">
        <v>95</v>
      </c>
      <c r="E97" s="50" t="s">
        <v>11</v>
      </c>
      <c r="F97" s="50" t="s">
        <v>55</v>
      </c>
      <c r="G97" s="50" t="s">
        <v>51</v>
      </c>
      <c r="H97" s="50" t="s">
        <v>18</v>
      </c>
      <c r="L97" s="50" t="s">
        <v>61</v>
      </c>
      <c r="M97" s="50" t="s">
        <v>61</v>
      </c>
      <c r="N97" s="50" t="s">
        <v>61</v>
      </c>
      <c r="P97" s="50" t="s">
        <v>64</v>
      </c>
      <c r="Q97" s="50" t="s">
        <v>61</v>
      </c>
      <c r="R97" s="50" t="s">
        <v>61</v>
      </c>
      <c r="U97" s="50" t="s">
        <v>201</v>
      </c>
      <c r="W97" s="50">
        <f t="shared" si="19"/>
        <v>0</v>
      </c>
      <c r="X97" s="50">
        <f t="shared" si="20"/>
        <v>0</v>
      </c>
      <c r="Y97" s="50">
        <f t="shared" si="20"/>
        <v>0</v>
      </c>
      <c r="Z97" s="50">
        <f t="shared" si="16"/>
        <v>0</v>
      </c>
      <c r="AA97" s="52">
        <f t="shared" si="18"/>
        <v>0</v>
      </c>
    </row>
    <row r="98" spans="1:27" s="50" customFormat="1" ht="43.5" x14ac:dyDescent="0.35">
      <c r="A98" s="50" t="s">
        <v>58</v>
      </c>
      <c r="B98" s="50" t="s">
        <v>52</v>
      </c>
      <c r="C98" s="50" t="s">
        <v>95</v>
      </c>
      <c r="D98" s="50" t="s">
        <v>142</v>
      </c>
      <c r="E98" s="50" t="s">
        <v>11</v>
      </c>
      <c r="F98" s="50" t="s">
        <v>53</v>
      </c>
      <c r="G98" s="50" t="s">
        <v>54</v>
      </c>
      <c r="H98" s="50" t="s">
        <v>18</v>
      </c>
      <c r="L98" s="50" t="s">
        <v>61</v>
      </c>
      <c r="M98" s="50" t="s">
        <v>61</v>
      </c>
      <c r="N98" s="50" t="s">
        <v>61</v>
      </c>
      <c r="P98" s="50" t="s">
        <v>64</v>
      </c>
      <c r="Q98" s="50" t="s">
        <v>61</v>
      </c>
      <c r="R98" s="50" t="s">
        <v>61</v>
      </c>
      <c r="U98" s="50" t="s">
        <v>187</v>
      </c>
      <c r="W98" s="50">
        <f t="shared" si="19"/>
        <v>0</v>
      </c>
      <c r="X98" s="50">
        <f t="shared" si="20"/>
        <v>0</v>
      </c>
      <c r="Y98" s="50">
        <f t="shared" si="20"/>
        <v>0</v>
      </c>
      <c r="Z98" s="50">
        <f t="shared" si="16"/>
        <v>0</v>
      </c>
      <c r="AA98" s="52">
        <f t="shared" si="18"/>
        <v>0</v>
      </c>
    </row>
    <row r="99" spans="1:27" s="50" customFormat="1" ht="43.5" x14ac:dyDescent="0.35">
      <c r="A99" s="50" t="s">
        <v>58</v>
      </c>
      <c r="B99" s="50" t="s">
        <v>30</v>
      </c>
      <c r="C99" s="50" t="s">
        <v>95</v>
      </c>
      <c r="F99" s="50" t="s">
        <v>327</v>
      </c>
      <c r="G99" s="50" t="s">
        <v>328</v>
      </c>
      <c r="H99" s="50" t="s">
        <v>18</v>
      </c>
      <c r="L99" s="50" t="s">
        <v>61</v>
      </c>
      <c r="M99" s="50" t="s">
        <v>61</v>
      </c>
      <c r="N99" s="50" t="s">
        <v>61</v>
      </c>
      <c r="P99" s="50" t="s">
        <v>64</v>
      </c>
      <c r="Q99" s="50" t="s">
        <v>61</v>
      </c>
      <c r="R99" s="50" t="s">
        <v>61</v>
      </c>
      <c r="U99" s="50" t="s">
        <v>326</v>
      </c>
      <c r="W99" s="50">
        <f t="shared" si="19"/>
        <v>0</v>
      </c>
      <c r="X99" s="50">
        <f t="shared" si="20"/>
        <v>0</v>
      </c>
      <c r="Y99" s="50">
        <f t="shared" si="20"/>
        <v>0</v>
      </c>
      <c r="Z99" s="50">
        <f t="shared" si="16"/>
        <v>0</v>
      </c>
      <c r="AA99" s="52">
        <f t="shared" si="18"/>
        <v>0</v>
      </c>
    </row>
    <row r="100" spans="1:27" s="50" customFormat="1" ht="409.5" x14ac:dyDescent="0.35">
      <c r="A100" s="50" t="s">
        <v>58</v>
      </c>
      <c r="B100" s="50" t="s">
        <v>30</v>
      </c>
      <c r="C100" s="50" t="s">
        <v>95</v>
      </c>
      <c r="D100" s="50" t="s">
        <v>134</v>
      </c>
      <c r="E100" s="50" t="s">
        <v>11</v>
      </c>
      <c r="F100" s="50" t="s">
        <v>731</v>
      </c>
      <c r="G100" s="50" t="s">
        <v>311</v>
      </c>
      <c r="H100" s="50" t="s">
        <v>18</v>
      </c>
      <c r="I100" s="50" t="s">
        <v>313</v>
      </c>
      <c r="J100" s="50" t="s">
        <v>312</v>
      </c>
      <c r="M100" s="50" t="s">
        <v>107</v>
      </c>
      <c r="N100" s="50" t="s">
        <v>60</v>
      </c>
      <c r="O100" s="50" t="s">
        <v>769</v>
      </c>
      <c r="T100" s="50" t="s">
        <v>732</v>
      </c>
      <c r="U100" s="50" t="s">
        <v>287</v>
      </c>
      <c r="V100" s="50" t="s">
        <v>733</v>
      </c>
      <c r="AA100" s="52">
        <f t="shared" si="18"/>
        <v>0</v>
      </c>
    </row>
    <row r="101" spans="1:27" s="50" customFormat="1" ht="409.5" x14ac:dyDescent="0.35">
      <c r="A101" s="50" t="s">
        <v>58</v>
      </c>
      <c r="B101" s="50" t="s">
        <v>30</v>
      </c>
      <c r="C101" s="50" t="s">
        <v>95</v>
      </c>
      <c r="D101" s="50" t="s">
        <v>135</v>
      </c>
      <c r="E101" s="50" t="s">
        <v>11</v>
      </c>
      <c r="F101" s="50" t="s">
        <v>740</v>
      </c>
      <c r="G101" s="50" t="s">
        <v>743</v>
      </c>
      <c r="H101" s="50" t="s">
        <v>18</v>
      </c>
      <c r="I101" s="50" t="s">
        <v>745</v>
      </c>
      <c r="J101" s="50" t="s">
        <v>744</v>
      </c>
      <c r="M101" s="50" t="s">
        <v>107</v>
      </c>
      <c r="N101" s="50" t="s">
        <v>60</v>
      </c>
      <c r="O101" s="50" t="s">
        <v>771</v>
      </c>
      <c r="T101" s="50" t="s">
        <v>741</v>
      </c>
      <c r="U101" s="50" t="s">
        <v>287</v>
      </c>
      <c r="V101" s="50" t="s">
        <v>742</v>
      </c>
      <c r="AA101" s="52">
        <f t="shared" si="18"/>
        <v>0</v>
      </c>
    </row>
    <row r="102" spans="1:27" s="50" customFormat="1" ht="409.5" x14ac:dyDescent="0.35">
      <c r="A102" s="50" t="s">
        <v>58</v>
      </c>
      <c r="B102" s="50" t="s">
        <v>30</v>
      </c>
      <c r="C102" s="50" t="s">
        <v>95</v>
      </c>
      <c r="D102" s="50" t="s">
        <v>140</v>
      </c>
      <c r="E102" s="50" t="s">
        <v>11</v>
      </c>
      <c r="F102" s="50" t="s">
        <v>746</v>
      </c>
      <c r="G102" s="50" t="s">
        <v>749</v>
      </c>
      <c r="H102" s="50" t="s">
        <v>18</v>
      </c>
      <c r="I102" s="50" t="s">
        <v>750</v>
      </c>
      <c r="J102" s="50" t="s">
        <v>751</v>
      </c>
      <c r="M102" s="50" t="s">
        <v>107</v>
      </c>
      <c r="N102" s="50" t="s">
        <v>60</v>
      </c>
      <c r="O102" s="50" t="s">
        <v>772</v>
      </c>
      <c r="R102" s="50" t="s">
        <v>111</v>
      </c>
      <c r="T102" s="50" t="s">
        <v>747</v>
      </c>
      <c r="U102" s="50" t="s">
        <v>287</v>
      </c>
      <c r="V102" s="55" t="s">
        <v>748</v>
      </c>
      <c r="AA102" s="52">
        <f t="shared" si="18"/>
        <v>0</v>
      </c>
    </row>
    <row r="103" spans="1:27" s="50" customFormat="1" ht="409.5" x14ac:dyDescent="0.35">
      <c r="A103" s="50" t="s">
        <v>58</v>
      </c>
      <c r="B103" s="50" t="s">
        <v>30</v>
      </c>
      <c r="C103" s="50" t="s">
        <v>95</v>
      </c>
      <c r="D103" s="50" t="s">
        <v>140</v>
      </c>
      <c r="E103" s="50" t="s">
        <v>12</v>
      </c>
      <c r="F103" s="50" t="s">
        <v>758</v>
      </c>
      <c r="G103" s="50" t="s">
        <v>760</v>
      </c>
      <c r="H103" s="50" t="s">
        <v>18</v>
      </c>
      <c r="I103" s="50" t="s">
        <v>762</v>
      </c>
      <c r="J103" s="50" t="s">
        <v>761</v>
      </c>
      <c r="M103" s="50" t="s">
        <v>107</v>
      </c>
      <c r="N103" s="50" t="s">
        <v>60</v>
      </c>
      <c r="O103" s="50" t="s">
        <v>775</v>
      </c>
      <c r="T103" s="50" t="s">
        <v>741</v>
      </c>
      <c r="U103" s="50" t="s">
        <v>287</v>
      </c>
      <c r="V103" s="55" t="s">
        <v>759</v>
      </c>
      <c r="AA103" s="52">
        <f t="shared" si="18"/>
        <v>0</v>
      </c>
    </row>
    <row r="104" spans="1:27" s="50" customFormat="1" ht="409.5" x14ac:dyDescent="0.35">
      <c r="A104" s="50" t="s">
        <v>58</v>
      </c>
      <c r="B104" s="50" t="s">
        <v>30</v>
      </c>
      <c r="C104" s="50" t="s">
        <v>95</v>
      </c>
      <c r="D104" s="50" t="s">
        <v>140</v>
      </c>
      <c r="E104" s="50" t="s">
        <v>12</v>
      </c>
      <c r="F104" s="50" t="s">
        <v>763</v>
      </c>
      <c r="G104" s="50" t="s">
        <v>765</v>
      </c>
      <c r="H104" s="50" t="s">
        <v>18</v>
      </c>
      <c r="I104" s="50" t="s">
        <v>767</v>
      </c>
      <c r="J104" s="50" t="s">
        <v>766</v>
      </c>
      <c r="M104" s="50" t="s">
        <v>107</v>
      </c>
      <c r="N104" s="50" t="s">
        <v>60</v>
      </c>
      <c r="O104" s="50" t="s">
        <v>776</v>
      </c>
      <c r="T104" s="50" t="s">
        <v>741</v>
      </c>
      <c r="U104" s="50" t="s">
        <v>287</v>
      </c>
      <c r="V104" s="55" t="s">
        <v>764</v>
      </c>
      <c r="AA104" s="52">
        <f t="shared" si="18"/>
        <v>0</v>
      </c>
    </row>
    <row r="105" spans="1:27" s="50" customFormat="1" ht="409.5" x14ac:dyDescent="0.35">
      <c r="A105" s="50" t="s">
        <v>58</v>
      </c>
      <c r="B105" s="50" t="s">
        <v>30</v>
      </c>
      <c r="C105" s="50" t="s">
        <v>95</v>
      </c>
      <c r="D105" s="50" t="s">
        <v>140</v>
      </c>
      <c r="E105" s="50" t="s">
        <v>12</v>
      </c>
      <c r="F105" s="50" t="s">
        <v>777</v>
      </c>
      <c r="G105" s="50" t="s">
        <v>778</v>
      </c>
      <c r="H105" s="50" t="s">
        <v>18</v>
      </c>
      <c r="I105" s="50" t="s">
        <v>781</v>
      </c>
      <c r="J105" s="50" t="s">
        <v>780</v>
      </c>
      <c r="M105" s="50" t="s">
        <v>107</v>
      </c>
      <c r="N105" s="50" t="s">
        <v>60</v>
      </c>
      <c r="O105" s="50" t="s">
        <v>779</v>
      </c>
      <c r="T105" s="50" t="s">
        <v>741</v>
      </c>
      <c r="U105" s="50" t="s">
        <v>287</v>
      </c>
      <c r="V105" s="55" t="s">
        <v>782</v>
      </c>
      <c r="AA105" s="52">
        <f t="shared" si="18"/>
        <v>0</v>
      </c>
    </row>
    <row r="106" spans="1:27" s="50" customFormat="1" ht="101.5" x14ac:dyDescent="0.35">
      <c r="A106" s="50" t="s">
        <v>58</v>
      </c>
      <c r="B106" s="50" t="s">
        <v>30</v>
      </c>
      <c r="C106" s="50" t="s">
        <v>95</v>
      </c>
      <c r="E106" s="50" t="s">
        <v>12</v>
      </c>
      <c r="F106" s="50" t="s">
        <v>799</v>
      </c>
      <c r="G106" s="50" t="s">
        <v>800</v>
      </c>
      <c r="H106" s="50" t="s">
        <v>18</v>
      </c>
      <c r="R106" s="50" t="s">
        <v>111</v>
      </c>
      <c r="T106" s="50" t="s">
        <v>793</v>
      </c>
      <c r="U106" s="50" t="s">
        <v>792</v>
      </c>
      <c r="AA106" s="52">
        <f t="shared" si="18"/>
        <v>0</v>
      </c>
    </row>
    <row r="107" spans="1:27" s="50" customFormat="1" ht="409.5" x14ac:dyDescent="0.35">
      <c r="A107" s="50" t="s">
        <v>60</v>
      </c>
      <c r="B107" s="50" t="s">
        <v>153</v>
      </c>
      <c r="C107" s="50" t="s">
        <v>98</v>
      </c>
      <c r="D107" s="50" t="s">
        <v>117</v>
      </c>
      <c r="E107" s="50" t="s">
        <v>11</v>
      </c>
      <c r="F107" s="50" t="s">
        <v>157</v>
      </c>
      <c r="G107" s="50" t="s">
        <v>158</v>
      </c>
      <c r="H107" s="50" t="s">
        <v>19</v>
      </c>
      <c r="I107" s="50" t="s">
        <v>156</v>
      </c>
      <c r="J107" s="50" t="s">
        <v>155</v>
      </c>
      <c r="K107" s="50" t="s">
        <v>102</v>
      </c>
      <c r="L107" s="50" t="s">
        <v>40</v>
      </c>
      <c r="M107" s="50" t="s">
        <v>45</v>
      </c>
      <c r="N107" s="50" t="s">
        <v>60</v>
      </c>
      <c r="P107" s="50" t="s">
        <v>723</v>
      </c>
      <c r="Q107" s="50" t="s">
        <v>110</v>
      </c>
      <c r="R107" s="50" t="s">
        <v>68</v>
      </c>
      <c r="S107" s="50" t="s">
        <v>208</v>
      </c>
      <c r="T107" s="50" t="s">
        <v>159</v>
      </c>
      <c r="U107" s="50" t="s">
        <v>168</v>
      </c>
      <c r="V107" s="50" t="s">
        <v>160</v>
      </c>
      <c r="W107" s="50">
        <f>IF(ISNUMBER(SEARCH("Low",P107)),1,IF(ISNUMBER(SEARCH("Medium",P107)),2,IF(ISNUMBER(SEARCH("High",P107)),3,IF(ISNUMBER(SEARCH("Maybe",P107)),0))))</f>
        <v>3</v>
      </c>
      <c r="X107" s="50">
        <f t="shared" ref="X107:Y111" si="21">IF(ISNUMBER(SEARCH("Low",Q107)),1,IF(ISNUMBER(SEARCH("Medium",Q107)),2,IF(ISNUMBER(SEARCH("High",Q107)),3,IF(ISNUMBER(SEARCH("Unsure",Q107)),0))))</f>
        <v>3</v>
      </c>
      <c r="Y107" s="50">
        <f t="shared" si="21"/>
        <v>3</v>
      </c>
      <c r="Z107" s="50">
        <f>IF(ISNUMBER(SEARCH("Yes",N107)),1,IF(ISNUMBER(SEARCH("No",N107)),0,IF(ISNUMBER(SEARCH("Unsure",N107)),0)))</f>
        <v>1</v>
      </c>
      <c r="AA107" s="52">
        <f t="shared" si="18"/>
        <v>2.6999999999999997</v>
      </c>
    </row>
    <row r="108" spans="1:27" s="50" customFormat="1" ht="159.5" x14ac:dyDescent="0.35">
      <c r="A108" s="50" t="s">
        <v>58</v>
      </c>
      <c r="B108" s="50" t="s">
        <v>299</v>
      </c>
      <c r="C108" s="50" t="s">
        <v>98</v>
      </c>
      <c r="D108" s="50" t="s">
        <v>135</v>
      </c>
      <c r="F108" s="50" t="s">
        <v>300</v>
      </c>
      <c r="G108" s="50" t="s">
        <v>301</v>
      </c>
      <c r="H108" s="50" t="s">
        <v>19</v>
      </c>
      <c r="I108" s="50" t="s">
        <v>302</v>
      </c>
      <c r="J108" s="50" t="s">
        <v>288</v>
      </c>
      <c r="K108" s="50" t="s">
        <v>105</v>
      </c>
      <c r="L108" s="50" t="s">
        <v>36</v>
      </c>
      <c r="M108" s="50" t="s">
        <v>107</v>
      </c>
      <c r="N108" s="50" t="s">
        <v>60</v>
      </c>
      <c r="P108" s="50" t="s">
        <v>64</v>
      </c>
      <c r="Q108" s="50" t="s">
        <v>66</v>
      </c>
      <c r="R108" s="50" t="s">
        <v>61</v>
      </c>
      <c r="T108" s="50" t="s">
        <v>289</v>
      </c>
      <c r="U108" s="50" t="s">
        <v>287</v>
      </c>
      <c r="V108" s="50" t="s">
        <v>308</v>
      </c>
      <c r="W108" s="50">
        <f>IF(ISNUMBER(SEARCH("Low",P108)),1,IF(ISNUMBER(SEARCH("Medium",P108)),2,IF(ISNUMBER(SEARCH("High",P108)),3,IF(ISNUMBER(SEARCH("Maybe",P108)),0))))</f>
        <v>0</v>
      </c>
      <c r="X108" s="50">
        <f t="shared" si="21"/>
        <v>2</v>
      </c>
      <c r="Y108" s="50">
        <f t="shared" si="21"/>
        <v>0</v>
      </c>
      <c r="Z108" s="50">
        <f>IF(ISNUMBER(SEARCH("Yes",N108)),1,IF(ISNUMBER(SEARCH("No",N108)),0,IF(ISNUMBER(SEARCH("Unsure",N108)),0)))</f>
        <v>1</v>
      </c>
      <c r="AA108" s="52">
        <f t="shared" si="18"/>
        <v>0.65</v>
      </c>
    </row>
    <row r="109" spans="1:27" s="50" customFormat="1" ht="116" x14ac:dyDescent="0.35">
      <c r="A109" s="50" t="s">
        <v>58</v>
      </c>
      <c r="B109" s="50" t="s">
        <v>303</v>
      </c>
      <c r="C109" s="50" t="s">
        <v>98</v>
      </c>
      <c r="D109" s="50" t="s">
        <v>135</v>
      </c>
      <c r="F109" s="50" t="s">
        <v>304</v>
      </c>
      <c r="G109" s="50" t="s">
        <v>305</v>
      </c>
      <c r="H109" s="50" t="s">
        <v>19</v>
      </c>
      <c r="I109" s="50" t="s">
        <v>306</v>
      </c>
      <c r="J109" s="50" t="s">
        <v>288</v>
      </c>
      <c r="K109" s="50" t="s">
        <v>315</v>
      </c>
      <c r="L109" s="50" t="s">
        <v>36</v>
      </c>
      <c r="M109" s="50" t="s">
        <v>107</v>
      </c>
      <c r="N109" s="50" t="s">
        <v>60</v>
      </c>
      <c r="P109" s="50" t="s">
        <v>64</v>
      </c>
      <c r="Q109" s="50" t="s">
        <v>66</v>
      </c>
      <c r="R109" s="50" t="s">
        <v>61</v>
      </c>
      <c r="T109" s="50" t="s">
        <v>289</v>
      </c>
      <c r="U109" s="50" t="s">
        <v>287</v>
      </c>
      <c r="V109" s="50" t="s">
        <v>307</v>
      </c>
      <c r="W109" s="50">
        <f>IF(ISNUMBER(SEARCH("Low",P109)),1,IF(ISNUMBER(SEARCH("Medium",P109)),2,IF(ISNUMBER(SEARCH("High",P109)),3,IF(ISNUMBER(SEARCH("Maybe",P109)),0))))</f>
        <v>0</v>
      </c>
      <c r="X109" s="50">
        <f t="shared" si="21"/>
        <v>2</v>
      </c>
      <c r="Y109" s="50">
        <f t="shared" si="21"/>
        <v>0</v>
      </c>
      <c r="Z109" s="50">
        <f>IF(ISNUMBER(SEARCH("Yes",N109)),1,IF(ISNUMBER(SEARCH("No",N109)),0,IF(ISNUMBER(SEARCH("Unsure",N109)),0)))</f>
        <v>1</v>
      </c>
      <c r="AA109" s="52">
        <f t="shared" si="18"/>
        <v>0.65</v>
      </c>
    </row>
    <row r="110" spans="1:27" s="50" customFormat="1" ht="101.5" x14ac:dyDescent="0.35">
      <c r="A110" s="50" t="s">
        <v>58</v>
      </c>
      <c r="B110" s="50" t="s">
        <v>617</v>
      </c>
      <c r="C110" s="50" t="s">
        <v>99</v>
      </c>
      <c r="F110" s="50" t="s">
        <v>612</v>
      </c>
      <c r="G110" s="50" t="s">
        <v>615</v>
      </c>
      <c r="H110" s="50" t="s">
        <v>18</v>
      </c>
      <c r="L110" s="50" t="s">
        <v>61</v>
      </c>
      <c r="M110" s="50" t="s">
        <v>61</v>
      </c>
      <c r="N110" s="50" t="s">
        <v>61</v>
      </c>
      <c r="P110" s="50" t="s">
        <v>64</v>
      </c>
      <c r="Q110" s="50" t="s">
        <v>61</v>
      </c>
      <c r="R110" s="50" t="s">
        <v>111</v>
      </c>
      <c r="S110" s="50" t="s">
        <v>353</v>
      </c>
      <c r="U110" s="50" t="s">
        <v>353</v>
      </c>
      <c r="V110" s="50" t="s">
        <v>619</v>
      </c>
      <c r="W110" s="50">
        <f>IF(ISNUMBER(SEARCH("Low",P110)),1,IF(ISNUMBER(SEARCH("Medium",P110)),2,IF(ISNUMBER(SEARCH("High",P110)),3,IF(ISNUMBER(SEARCH("Maybe",P110)),0))))</f>
        <v>0</v>
      </c>
      <c r="X110" s="50">
        <f t="shared" si="21"/>
        <v>0</v>
      </c>
      <c r="Y110" s="50">
        <f t="shared" si="21"/>
        <v>2</v>
      </c>
      <c r="Z110" s="50">
        <f>IF(ISNUMBER(SEARCH("Yes",N110)),1,IF(ISNUMBER(SEARCH("No",N110)),0,IF(ISNUMBER(SEARCH("Unsure",N110)),0)))</f>
        <v>0</v>
      </c>
      <c r="AA110" s="52">
        <f t="shared" si="18"/>
        <v>0.6</v>
      </c>
    </row>
    <row r="111" spans="1:27" s="50" customFormat="1" ht="101.5" x14ac:dyDescent="0.35">
      <c r="A111" s="50" t="s">
        <v>58</v>
      </c>
      <c r="B111" s="50" t="s">
        <v>608</v>
      </c>
      <c r="C111" s="50" t="s">
        <v>99</v>
      </c>
      <c r="F111" s="50" t="s">
        <v>604</v>
      </c>
      <c r="H111" s="50" t="s">
        <v>18</v>
      </c>
      <c r="L111" s="50" t="s">
        <v>61</v>
      </c>
      <c r="M111" s="50" t="s">
        <v>61</v>
      </c>
      <c r="N111" s="50" t="s">
        <v>61</v>
      </c>
      <c r="P111" s="50" t="s">
        <v>64</v>
      </c>
      <c r="Q111" s="50" t="s">
        <v>61</v>
      </c>
      <c r="R111" s="50" t="s">
        <v>111</v>
      </c>
      <c r="S111" s="50" t="s">
        <v>353</v>
      </c>
      <c r="U111" s="50" t="s">
        <v>353</v>
      </c>
      <c r="V111" s="50" t="s">
        <v>619</v>
      </c>
      <c r="W111" s="50">
        <f>IF(ISNUMBER(SEARCH("Low",P111)),1,IF(ISNUMBER(SEARCH("Medium",P111)),2,IF(ISNUMBER(SEARCH("High",P111)),3,IF(ISNUMBER(SEARCH("Maybe",P111)),0))))</f>
        <v>0</v>
      </c>
      <c r="X111" s="50">
        <f t="shared" si="21"/>
        <v>0</v>
      </c>
      <c r="Y111" s="50">
        <f t="shared" si="21"/>
        <v>2</v>
      </c>
      <c r="Z111" s="50">
        <f>IF(ISNUMBER(SEARCH("Yes",N111)),1,IF(ISNUMBER(SEARCH("No",N111)),0,IF(ISNUMBER(SEARCH("Unsure",N111)),0)))</f>
        <v>0</v>
      </c>
      <c r="AA111" s="52">
        <f t="shared" si="18"/>
        <v>0.6</v>
      </c>
    </row>
    <row r="112" spans="1:27" s="50" customFormat="1" ht="101.5" x14ac:dyDescent="0.35">
      <c r="A112" s="50" t="s">
        <v>58</v>
      </c>
      <c r="B112" s="50" t="s">
        <v>30</v>
      </c>
      <c r="C112" s="50" t="s">
        <v>99</v>
      </c>
      <c r="D112" s="50" t="s">
        <v>137</v>
      </c>
      <c r="E112" s="50" t="s">
        <v>11</v>
      </c>
      <c r="F112" s="50" t="s">
        <v>794</v>
      </c>
      <c r="H112" s="50" t="s">
        <v>18</v>
      </c>
      <c r="R112" s="50" t="s">
        <v>111</v>
      </c>
      <c r="T112" s="50" t="s">
        <v>793</v>
      </c>
      <c r="U112" s="50" t="s">
        <v>792</v>
      </c>
      <c r="AA112" s="52">
        <f t="shared" si="18"/>
        <v>0</v>
      </c>
    </row>
    <row r="113" spans="1:27" s="50" customFormat="1" ht="43.5" x14ac:dyDescent="0.35">
      <c r="A113" s="50" t="s">
        <v>58</v>
      </c>
      <c r="B113" s="50" t="s">
        <v>30</v>
      </c>
      <c r="C113" s="50" t="s">
        <v>99</v>
      </c>
      <c r="E113" s="50" t="s">
        <v>12</v>
      </c>
      <c r="F113" s="50" t="s">
        <v>529</v>
      </c>
      <c r="H113" s="50" t="s">
        <v>18</v>
      </c>
      <c r="I113" s="50" t="s">
        <v>530</v>
      </c>
      <c r="J113" s="50" t="s">
        <v>531</v>
      </c>
      <c r="K113" s="50" t="s">
        <v>103</v>
      </c>
      <c r="L113" s="50" t="s">
        <v>61</v>
      </c>
      <c r="M113" s="50" t="s">
        <v>61</v>
      </c>
      <c r="N113" s="50" t="s">
        <v>61</v>
      </c>
      <c r="P113" s="50" t="s">
        <v>64</v>
      </c>
      <c r="Q113" s="50" t="s">
        <v>61</v>
      </c>
      <c r="R113" s="50" t="s">
        <v>61</v>
      </c>
      <c r="U113" s="50" t="s">
        <v>528</v>
      </c>
      <c r="V113" s="50" t="s">
        <v>532</v>
      </c>
      <c r="W113" s="50">
        <f>IF(ISNUMBER(SEARCH("Low",P113)),1,IF(ISNUMBER(SEARCH("Medium",P113)),2,IF(ISNUMBER(SEARCH("High",P113)),3,IF(ISNUMBER(SEARCH("Maybe",P113)),0))))</f>
        <v>0</v>
      </c>
      <c r="X113" s="50">
        <f>IF(ISNUMBER(SEARCH("Low",Q113)),1,IF(ISNUMBER(SEARCH("Medium",Q113)),2,IF(ISNUMBER(SEARCH("High",Q113)),3,IF(ISNUMBER(SEARCH("Unsure",Q113)),0))))</f>
        <v>0</v>
      </c>
      <c r="Y113" s="50">
        <f>IF(ISNUMBER(SEARCH("Low",R113)),1,IF(ISNUMBER(SEARCH("Medium",R113)),2,IF(ISNUMBER(SEARCH("High",R113)),3,IF(ISNUMBER(SEARCH("Unsure",R113)),0))))</f>
        <v>0</v>
      </c>
      <c r="Z113" s="50">
        <f>IF(ISNUMBER(SEARCH("Yes",N113)),1,IF(ISNUMBER(SEARCH("No",N113)),0,IF(ISNUMBER(SEARCH("Unsure",N113)),0)))</f>
        <v>0</v>
      </c>
      <c r="AA113" s="52">
        <f t="shared" si="18"/>
        <v>0</v>
      </c>
    </row>
    <row r="114" spans="1:27" s="50" customFormat="1" ht="409.5" x14ac:dyDescent="0.35">
      <c r="A114" s="50" t="s">
        <v>58</v>
      </c>
      <c r="B114" s="50" t="s">
        <v>30</v>
      </c>
      <c r="C114" s="50" t="s">
        <v>99</v>
      </c>
      <c r="D114" s="50" t="s">
        <v>136</v>
      </c>
      <c r="E114" s="50" t="s">
        <v>12</v>
      </c>
      <c r="F114" s="50" t="s">
        <v>752</v>
      </c>
      <c r="G114" s="50" t="s">
        <v>755</v>
      </c>
      <c r="H114" s="50" t="s">
        <v>18</v>
      </c>
      <c r="I114" s="50" t="s">
        <v>757</v>
      </c>
      <c r="J114" s="50" t="s">
        <v>756</v>
      </c>
      <c r="M114" s="50" t="s">
        <v>107</v>
      </c>
      <c r="N114" s="50" t="s">
        <v>60</v>
      </c>
      <c r="O114" s="50" t="s">
        <v>774</v>
      </c>
      <c r="P114" s="50" t="s">
        <v>773</v>
      </c>
      <c r="T114" s="50" t="s">
        <v>753</v>
      </c>
      <c r="U114" s="50" t="s">
        <v>287</v>
      </c>
      <c r="V114" s="50" t="s">
        <v>754</v>
      </c>
      <c r="AA114" s="52">
        <f t="shared" si="18"/>
        <v>0</v>
      </c>
    </row>
    <row r="115" spans="1:27" s="50" customFormat="1" ht="101.5" x14ac:dyDescent="0.35">
      <c r="A115" s="50" t="s">
        <v>58</v>
      </c>
      <c r="B115" s="50" t="s">
        <v>30</v>
      </c>
      <c r="C115" s="50" t="s">
        <v>99</v>
      </c>
      <c r="E115" s="50" t="s">
        <v>12</v>
      </c>
      <c r="F115" s="50" t="s">
        <v>797</v>
      </c>
      <c r="G115" s="50" t="s">
        <v>798</v>
      </c>
      <c r="H115" s="50" t="s">
        <v>18</v>
      </c>
      <c r="R115" s="50" t="s">
        <v>111</v>
      </c>
      <c r="T115" s="50" t="s">
        <v>793</v>
      </c>
      <c r="U115" s="50" t="s">
        <v>792</v>
      </c>
      <c r="AA115" s="52">
        <f t="shared" si="18"/>
        <v>0</v>
      </c>
    </row>
    <row r="116" spans="1:27" s="50" customFormat="1" x14ac:dyDescent="0.35">
      <c r="AA116" s="52"/>
    </row>
    <row r="117" spans="1:27" s="50" customFormat="1" x14ac:dyDescent="0.35">
      <c r="AA117" s="52"/>
    </row>
    <row r="118" spans="1:27" s="50" customFormat="1" x14ac:dyDescent="0.35">
      <c r="AA118" s="52"/>
    </row>
    <row r="119" spans="1:27" s="50" customFormat="1" x14ac:dyDescent="0.35">
      <c r="AA119" s="52"/>
    </row>
    <row r="120" spans="1:27" s="50" customFormat="1" x14ac:dyDescent="0.35">
      <c r="AA120" s="52"/>
    </row>
    <row r="121" spans="1:27" s="50" customFormat="1" x14ac:dyDescent="0.35">
      <c r="AA121" s="52"/>
    </row>
    <row r="122" spans="1:27" s="50" customFormat="1" x14ac:dyDescent="0.35">
      <c r="AA122" s="52"/>
    </row>
    <row r="123" spans="1:27" s="50" customFormat="1" x14ac:dyDescent="0.35">
      <c r="AA123" s="52"/>
    </row>
    <row r="124" spans="1:27" s="50" customFormat="1" x14ac:dyDescent="0.35">
      <c r="AA124" s="52"/>
    </row>
    <row r="125" spans="1:27" s="50" customFormat="1" x14ac:dyDescent="0.35">
      <c r="AA125" s="52"/>
    </row>
    <row r="126" spans="1:27" s="50" customFormat="1" x14ac:dyDescent="0.35">
      <c r="AA126" s="52"/>
    </row>
    <row r="127" spans="1:27" s="50" customFormat="1" x14ac:dyDescent="0.35">
      <c r="AA127" s="52"/>
    </row>
    <row r="128" spans="1:27" s="50" customFormat="1" x14ac:dyDescent="0.35">
      <c r="AA128" s="52"/>
    </row>
    <row r="129" spans="23:27" s="50" customFormat="1" x14ac:dyDescent="0.35">
      <c r="AA129" s="52"/>
    </row>
    <row r="130" spans="23:27" s="50" customFormat="1" x14ac:dyDescent="0.35">
      <c r="AA130" s="52"/>
    </row>
    <row r="131" spans="23:27" s="50" customFormat="1" x14ac:dyDescent="0.35">
      <c r="AA131" s="52"/>
    </row>
    <row r="132" spans="23:27" s="50" customFormat="1" x14ac:dyDescent="0.35">
      <c r="AA132" s="52"/>
    </row>
    <row r="133" spans="23:27" s="50" customFormat="1" x14ac:dyDescent="0.35">
      <c r="AA133" s="52"/>
    </row>
    <row r="134" spans="23:27" s="50" customFormat="1" x14ac:dyDescent="0.35">
      <c r="AA134" s="52"/>
    </row>
    <row r="135" spans="23:27" s="50" customFormat="1" x14ac:dyDescent="0.35">
      <c r="AA135" s="52"/>
    </row>
    <row r="136" spans="23:27" x14ac:dyDescent="0.35">
      <c r="W136" s="50"/>
      <c r="X136" s="50"/>
      <c r="Y136" s="50"/>
      <c r="Z136" s="50"/>
      <c r="AA136" s="52"/>
    </row>
    <row r="137" spans="23:27" x14ac:dyDescent="0.35">
      <c r="W137" s="50"/>
      <c r="X137" s="50"/>
      <c r="Y137" s="50"/>
      <c r="Z137" s="50"/>
      <c r="AA137" s="52"/>
    </row>
    <row r="138" spans="23:27" x14ac:dyDescent="0.35">
      <c r="W138" s="50"/>
      <c r="X138" s="50"/>
      <c r="Y138" s="50"/>
      <c r="Z138" s="50"/>
      <c r="AA138" s="52"/>
    </row>
    <row r="139" spans="23:27" x14ac:dyDescent="0.35">
      <c r="W139" s="50"/>
      <c r="X139" s="50"/>
      <c r="Y139" s="50"/>
      <c r="Z139" s="50"/>
      <c r="AA139" s="52"/>
    </row>
    <row r="140" spans="23:27" x14ac:dyDescent="0.35">
      <c r="W140" s="50"/>
      <c r="X140" s="50"/>
      <c r="Y140" s="50"/>
      <c r="Z140" s="50"/>
      <c r="AA140" s="52"/>
    </row>
    <row r="141" spans="23:27" x14ac:dyDescent="0.35">
      <c r="W141" s="50"/>
      <c r="X141" s="50"/>
      <c r="Y141" s="50"/>
      <c r="Z141" s="50"/>
      <c r="AA141" s="52"/>
    </row>
    <row r="142" spans="23:27" x14ac:dyDescent="0.35">
      <c r="W142" s="50"/>
      <c r="X142" s="50"/>
      <c r="Y142" s="50"/>
      <c r="Z142" s="50"/>
      <c r="AA142" s="52"/>
    </row>
    <row r="143" spans="23:27" x14ac:dyDescent="0.35">
      <c r="W143" s="50"/>
      <c r="X143" s="50"/>
      <c r="Y143" s="50"/>
      <c r="Z143" s="50"/>
      <c r="AA143" s="52"/>
    </row>
    <row r="144" spans="23:27" x14ac:dyDescent="0.35">
      <c r="W144" s="50"/>
      <c r="X144" s="50"/>
      <c r="Y144" s="50"/>
      <c r="Z144" s="50"/>
      <c r="AA144" s="52"/>
    </row>
    <row r="145" spans="23:27" x14ac:dyDescent="0.35">
      <c r="W145" s="50"/>
      <c r="X145" s="50"/>
      <c r="Y145" s="50"/>
      <c r="Z145" s="50"/>
      <c r="AA145" s="52"/>
    </row>
    <row r="146" spans="23:27" x14ac:dyDescent="0.35">
      <c r="W146" s="50"/>
      <c r="X146" s="50"/>
      <c r="Y146" s="50"/>
      <c r="Z146" s="50"/>
      <c r="AA146" s="52"/>
    </row>
    <row r="147" spans="23:27" x14ac:dyDescent="0.35">
      <c r="W147" s="50"/>
      <c r="X147" s="50"/>
      <c r="Y147" s="50"/>
      <c r="Z147" s="50"/>
      <c r="AA147" s="52"/>
    </row>
    <row r="148" spans="23:27" x14ac:dyDescent="0.35">
      <c r="W148" s="50"/>
      <c r="X148" s="50"/>
      <c r="Y148" s="50"/>
      <c r="Z148" s="50"/>
      <c r="AA148" s="52"/>
    </row>
    <row r="149" spans="23:27" x14ac:dyDescent="0.35">
      <c r="W149" s="50"/>
      <c r="X149" s="50"/>
      <c r="Y149" s="50"/>
      <c r="Z149" s="50"/>
      <c r="AA149" s="52"/>
    </row>
    <row r="150" spans="23:27" x14ac:dyDescent="0.35">
      <c r="W150" s="50"/>
      <c r="X150" s="50"/>
      <c r="Y150" s="50"/>
      <c r="Z150" s="50"/>
      <c r="AA150" s="52"/>
    </row>
    <row r="151" spans="23:27" x14ac:dyDescent="0.35">
      <c r="W151" s="50"/>
      <c r="X151" s="50"/>
      <c r="Y151" s="50"/>
      <c r="Z151" s="50"/>
      <c r="AA151" s="52"/>
    </row>
  </sheetData>
  <autoFilter ref="A1:AB246" xr:uid="{00000000-0009-0000-0000-000003000000}"/>
  <sortState xmlns:xlrd2="http://schemas.microsoft.com/office/spreadsheetml/2017/richdata2" ref="A2:AU246">
    <sortCondition ref="C2:C246"/>
    <sortCondition descending="1" ref="AA2:AA246"/>
  </sortState>
  <conditionalFormatting sqref="C116:C1048576 C1:C100">
    <cfRule type="containsText" dxfId="18" priority="6" operator="containsText" text="Population Health and Prevention">
      <formula>NOT(ISERROR(SEARCH("Population Health and Prevention",C1)))</formula>
    </cfRule>
    <cfRule type="containsText" dxfId="17" priority="19" operator="containsText" text="Patient and caregiver experience">
      <formula>NOT(ISERROR(SEARCH("Patient and caregiver experience",C1)))</formula>
    </cfRule>
    <cfRule type="containsText" dxfId="16" priority="59" operator="containsText" text="Clinical Care">
      <formula>NOT(ISERROR(SEARCH("Clinical Care",C1)))</formula>
    </cfRule>
    <cfRule type="containsText" dxfId="15" priority="60" operator="containsText" text="Care Coordination">
      <formula>NOT(ISERROR(SEARCH("Care Coordination",C1)))</formula>
    </cfRule>
    <cfRule type="containsText" dxfId="14" priority="61" operator="containsText" text="Access">
      <formula>NOT(ISERROR(SEARCH("Access",C1)))</formula>
    </cfRule>
    <cfRule type="containsText" dxfId="13" priority="62" operator="containsText" text="Patient and Caregiver Experience">
      <formula>NOT(ISERROR(SEARCH("Patient and Caregiver Experience",C1)))</formula>
    </cfRule>
  </conditionalFormatting>
  <conditionalFormatting sqref="C101:C106">
    <cfRule type="containsText" dxfId="12" priority="13" operator="containsText" text="Population Health and Prevention">
      <formula>NOT(ISERROR(SEARCH("Population Health and Prevention",C101)))</formula>
    </cfRule>
    <cfRule type="containsText" dxfId="11" priority="15" operator="containsText" text="Patient and caregiver experience">
      <formula>NOT(ISERROR(SEARCH("Patient and caregiver experience",C101)))</formula>
    </cfRule>
    <cfRule type="containsText" dxfId="10" priority="16" operator="containsText" text="Patient and Caregiver Experience">
      <formula>NOT(ISERROR(SEARCH("Patient and Caregiver Experience",C101)))</formula>
    </cfRule>
    <cfRule type="containsText" dxfId="9" priority="17" operator="containsText" text="Clinical Care">
      <formula>NOT(ISERROR(SEARCH("Clinical Care",C101)))</formula>
    </cfRule>
    <cfRule type="containsText" dxfId="8" priority="18" operator="containsText" text="Care Coordination">
      <formula>NOT(ISERROR(SEARCH("Care Coordination",C101)))</formula>
    </cfRule>
  </conditionalFormatting>
  <conditionalFormatting sqref="C107:C115">
    <cfRule type="containsText" dxfId="7" priority="7" operator="containsText" text="Population Health and Prevention">
      <formula>NOT(ISERROR(SEARCH("Population Health and Prevention",C107)))</formula>
    </cfRule>
    <cfRule type="containsText" dxfId="6" priority="8" operator="containsText" text="Patient and caregiver experience">
      <formula>NOT(ISERROR(SEARCH("Patient and caregiver experience",C107)))</formula>
    </cfRule>
    <cfRule type="containsText" dxfId="5" priority="9" operator="containsText" text="Patient and Caregiver Experience">
      <formula>NOT(ISERROR(SEARCH("Patient and Caregiver Experience",C107)))</formula>
    </cfRule>
    <cfRule type="containsText" dxfId="4" priority="10" operator="containsText" text="Clinical Care">
      <formula>NOT(ISERROR(SEARCH("Clinical Care",C107)))</formula>
    </cfRule>
    <cfRule type="containsText" dxfId="3" priority="11" operator="containsText" text="Care Coordination">
      <formula>NOT(ISERROR(SEARCH("Care Coordination",C107)))</formula>
    </cfRule>
    <cfRule type="containsText" dxfId="2" priority="12" operator="containsText" text="Access">
      <formula>NOT(ISERROR(SEARCH("Access",C107)))</formula>
    </cfRule>
  </conditionalFormatting>
  <conditionalFormatting sqref="A8:XFD115">
    <cfRule type="expression" dxfId="1" priority="63">
      <formula>MOD(ROW(),2)=1</formula>
    </cfRule>
  </conditionalFormatting>
  <conditionalFormatting sqref="A1:XFD1048576">
    <cfRule type="expression" dxfId="0" priority="1">
      <formula>$AA1&lt;0.924122807</formula>
    </cfRule>
  </conditionalFormatting>
  <dataValidations count="1">
    <dataValidation type="list" allowBlank="1" showInputMessage="1" showErrorMessage="1" sqref="A1:A1048576" xr:uid="{00000000-0002-0000-0300-000000000000}">
      <formula1>NQFEndorsementstatus</formula1>
    </dataValidation>
  </dataValidations>
  <hyperlinks>
    <hyperlink ref="V90" r:id="rId1" xr:uid="{00000000-0004-0000-0300-000000000000}"/>
    <hyperlink ref="V34" r:id="rId2" xr:uid="{00000000-0004-0000-0300-000001000000}"/>
    <hyperlink ref="V92" r:id="rId3" xr:uid="{00000000-0004-0000-0300-000002000000}"/>
    <hyperlink ref="V89" r:id="rId4" xr:uid="{00000000-0004-0000-0300-000003000000}"/>
    <hyperlink ref="V62" r:id="rId5" xr:uid="{00000000-0004-0000-0300-000004000000}"/>
    <hyperlink ref="V58" r:id="rId6" xr:uid="{00000000-0004-0000-0300-000005000000}"/>
    <hyperlink ref="V17" r:id="rId7" xr:uid="{00000000-0004-0000-0300-000006000000}"/>
    <hyperlink ref="V52" r:id="rId8" xr:uid="{00000000-0004-0000-0300-000007000000}"/>
    <hyperlink ref="V53" r:id="rId9" xr:uid="{00000000-0004-0000-0300-000008000000}"/>
    <hyperlink ref="V29" r:id="rId10" xr:uid="{00000000-0004-0000-0300-000009000000}"/>
    <hyperlink ref="V32" r:id="rId11" xr:uid="{00000000-0004-0000-0300-00000A000000}"/>
    <hyperlink ref="V33" r:id="rId12" xr:uid="{00000000-0004-0000-0300-00000B000000}"/>
    <hyperlink ref="V95" r:id="rId13" xr:uid="{00000000-0004-0000-0300-00000C000000}"/>
    <hyperlink ref="V25" r:id="rId14" xr:uid="{00000000-0004-0000-0300-00000D000000}"/>
    <hyperlink ref="V6" r:id="rId15" xr:uid="{00000000-0004-0000-0300-00000E000000}"/>
    <hyperlink ref="V75" r:id="rId16" xr:uid="{00000000-0004-0000-0300-00000F000000}"/>
    <hyperlink ref="V19" r:id="rId17" xr:uid="{00000000-0004-0000-0300-000010000000}"/>
    <hyperlink ref="V26" r:id="rId18" xr:uid="{00000000-0004-0000-0300-000011000000}"/>
    <hyperlink ref="V74" r:id="rId19" xr:uid="{00000000-0004-0000-0300-000012000000}"/>
    <hyperlink ref="V113" r:id="rId20" xr:uid="{00000000-0004-0000-0300-000013000000}"/>
    <hyperlink ref="V79" r:id="rId21" xr:uid="{00000000-0004-0000-0300-000014000000}"/>
    <hyperlink ref="T93" r:id="rId22" display="https://www.qualitymeasures.ahrq.gov/search?f_Developer_String=STABLE%20Project%20National%20Coordinating%20Council&amp;fLockTerm=STABLE%2BProject%2BNational%2BCoordinating%2BCouncil" xr:uid="{00000000-0004-0000-0300-000015000000}"/>
    <hyperlink ref="V102" r:id="rId23" xr:uid="{00000000-0004-0000-0300-000016000000}"/>
    <hyperlink ref="V103" r:id="rId24" xr:uid="{00000000-0004-0000-0300-000017000000}"/>
    <hyperlink ref="V104" r:id="rId25" xr:uid="{00000000-0004-0000-0300-000018000000}"/>
    <hyperlink ref="V93" r:id="rId26" xr:uid="{00000000-0004-0000-0300-000019000000}"/>
    <hyperlink ref="V105" display="https://www.qualitymeasures.ahrq.gov/summaries/summary/47745/assessment-and-management-of-chronic-pain-percentage-of-patients-diagnosed-with-chronic-pain-who-are-receiving-opioids-who-have-documentation-of-the-four-as-assessment-1-the-degree-of-analgesia-" xr:uid="{00000000-0004-0000-0300-00001A000000}"/>
    <hyperlink ref="V37" r:id="rId27" xr:uid="{00000000-0004-0000-0300-00001B000000}"/>
  </hyperlinks>
  <pageMargins left="0.7" right="0.7" top="0.75" bottom="0.75" header="0.3" footer="0.3"/>
  <pageSetup paperSize="5" scale="37" fitToHeight="0" orientation="landscape" horizontalDpi="1200" verticalDpi="1200" r:id="rId28"/>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300-000001000000}">
          <x14:formula1>
            <xm:f>Data!$C$2:$C$7</xm:f>
          </x14:formula1>
          <xm:sqref>C116:C1048576 C1:C100</xm:sqref>
        </x14:dataValidation>
        <x14:dataValidation type="list" allowBlank="1" showInputMessage="1" showErrorMessage="1" xr:uid="{00000000-0002-0000-0300-000002000000}">
          <x14:formula1>
            <xm:f>Data!$I$2:$I$4</xm:f>
          </x14:formula1>
          <xm:sqref>O81:O86 N1:N1048576</xm:sqref>
        </x14:dataValidation>
        <x14:dataValidation type="list" allowBlank="1" showInputMessage="1" showErrorMessage="1" xr:uid="{00000000-0002-0000-0300-000003000000}">
          <x14:formula1>
            <xm:f>Data!$E$2:$E$13</xm:f>
          </x14:formula1>
          <xm:sqref>K112:K1048576 K1:K110</xm:sqref>
        </x14:dataValidation>
        <x14:dataValidation type="list" allowBlank="1" showInputMessage="1" showErrorMessage="1" xr:uid="{00000000-0002-0000-0300-000004000000}">
          <x14:formula1>
            <xm:f>Data!$N$2:$N$15</xm:f>
          </x14:formula1>
          <xm:sqref>D1:D1048576</xm:sqref>
        </x14:dataValidation>
        <x14:dataValidation type="list" allowBlank="1" showInputMessage="1" showErrorMessage="1" xr:uid="{00000000-0002-0000-0300-000005000000}">
          <x14:formula1>
            <xm:f>Data!$D$2:$D$11</xm:f>
          </x14:formula1>
          <xm:sqref>E1:E1048576</xm:sqref>
        </x14:dataValidation>
        <x14:dataValidation type="list" allowBlank="1" showInputMessage="1" showErrorMessage="1" xr:uid="{00000000-0002-0000-0300-000006000000}">
          <x14:formula1>
            <xm:f>Data!$J$2:$J$5</xm:f>
          </x14:formula1>
          <xm:sqref>P1:P1048576</xm:sqref>
        </x14:dataValidation>
        <x14:dataValidation type="list" allowBlank="1" showInputMessage="1" showErrorMessage="1" xr:uid="{00000000-0002-0000-0300-000007000000}">
          <x14:formula1>
            <xm:f>Data!$K$2:$K$5</xm:f>
          </x14:formula1>
          <xm:sqref>Q1:Q1048576</xm:sqref>
        </x14:dataValidation>
        <x14:dataValidation type="list" allowBlank="1" showInputMessage="1" showErrorMessage="1" xr:uid="{00000000-0002-0000-0300-000008000000}">
          <x14:formula1>
            <xm:f>Data!$L$2:$L$5</xm:f>
          </x14:formula1>
          <xm:sqref>R1:R1048576</xm:sqref>
        </x14:dataValidation>
        <x14:dataValidation type="list" allowBlank="1" showInputMessage="1" showErrorMessage="1" xr:uid="{00000000-0002-0000-0300-000009000000}">
          <x14:formula1>
            <xm:f>Data!$G$2:$G$9</xm:f>
          </x14:formula1>
          <xm:sqref>L1:L1048576</xm:sqref>
        </x14:dataValidation>
        <x14:dataValidation type="list" allowBlank="1" showInputMessage="1" showErrorMessage="1" xr:uid="{00000000-0002-0000-0300-00000A000000}">
          <x14:formula1>
            <xm:f>Data!$H$2:$H$17</xm:f>
          </x14:formula1>
          <xm:sqref>M1:M1048576</xm:sqref>
        </x14:dataValidation>
        <x14:dataValidation type="list" allowBlank="1" showInputMessage="1" showErrorMessage="1" xr:uid="{00000000-0002-0000-0300-00000B000000}">
          <x14:formula1>
            <xm:f>Data!$F$2:$F$3</xm:f>
          </x14:formula1>
          <xm:sqref>H1:H1048576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34A867-EA19-4442-8D5C-D84F6BA7DE7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53ae6ff5-5cd6-450f-8374-44744d73ee2b"/>
    <ds:schemaRef ds:uri="http://purl.org/dc/dcmitype/"/>
    <ds:schemaRef ds:uri="http://schemas.microsoft.com/office/infopath/2007/PartnerControls"/>
    <ds:schemaRef ds:uri="http://purl.org/dc/elements/1.1/"/>
    <ds:schemaRef ds:uri="8aae1ca9-fdbd-4e1c-8897-70dfbe687bd0"/>
    <ds:schemaRef ds:uri="http://www.w3.org/XML/1998/namespace"/>
  </ds:schemaRefs>
</ds:datastoreItem>
</file>

<file path=customXml/itemProps2.xml><?xml version="1.0" encoding="utf-8"?>
<ds:datastoreItem xmlns:ds="http://schemas.openxmlformats.org/officeDocument/2006/customXml" ds:itemID="{548E5277-3987-464F-8944-BFE29C66D1BD}">
  <ds:schemaRefs>
    <ds:schemaRef ds:uri="http://schemas.microsoft.com/sharepoint/v3/contenttype/forms"/>
  </ds:schemaRefs>
</ds:datastoreItem>
</file>

<file path=customXml/itemProps3.xml><?xml version="1.0" encoding="utf-8"?>
<ds:datastoreItem xmlns:ds="http://schemas.openxmlformats.org/officeDocument/2006/customXml" ds:itemID="{22731FE3-F6D6-4394-8AF6-50478973A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Descriptions</vt:lpstr>
      <vt:lpstr>Data</vt:lpstr>
      <vt:lpstr>Collection</vt:lpstr>
      <vt:lpstr>NQFEndorsementstatus</vt:lpstr>
    </vt:vector>
  </TitlesOfParts>
  <Company>National Quality Forum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Tara Murphy</dc:creator>
  <cp:lastModifiedBy>Mawuse Matias</cp:lastModifiedBy>
  <cp:lastPrinted>2017-02-07T17:33:03Z</cp:lastPrinted>
  <dcterms:created xsi:type="dcterms:W3CDTF">2016-10-14T18:12:27Z</dcterms:created>
  <dcterms:modified xsi:type="dcterms:W3CDTF">2020-04-15T20:12:36Z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ies>
</file>