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65" yWindow="5580" windowWidth="20250" windowHeight="7080"/>
  </bookViews>
  <sheets>
    <sheet name="Overview" sheetId="5" r:id="rId1"/>
    <sheet name="MSPB Measure Dist" sheetId="4" r:id="rId2"/>
    <sheet name="HCC_Composition" sheetId="6" r:id="rId3"/>
    <sheet name="Histogram Data" sheetId="2" state="hidden" r:id="rId4"/>
  </sheets>
  <definedNames>
    <definedName name="_xlnm._FilterDatabase" localSheetId="2" hidden="1">HCC_Composition!$B$5:$L$5</definedName>
  </definedNames>
  <calcPr calcId="145621"/>
</workbook>
</file>

<file path=xl/calcChain.xml><?xml version="1.0" encoding="utf-8"?>
<calcChain xmlns="http://schemas.openxmlformats.org/spreadsheetml/2006/main">
  <c r="I7" i="6" l="1"/>
  <c r="I8" i="6"/>
  <c r="I6" i="6"/>
  <c r="I9" i="6"/>
  <c r="I13" i="6"/>
  <c r="I11" i="6"/>
  <c r="I10" i="6"/>
  <c r="I14" i="6"/>
  <c r="I40" i="6"/>
  <c r="I12" i="6"/>
  <c r="I30" i="6"/>
  <c r="I24" i="6"/>
  <c r="I29" i="6"/>
  <c r="I25" i="6"/>
  <c r="I20" i="6"/>
  <c r="I21" i="6"/>
  <c r="I15" i="6"/>
  <c r="I19" i="6"/>
  <c r="I50" i="6"/>
  <c r="I23" i="6"/>
  <c r="I16" i="6"/>
  <c r="I18" i="6"/>
  <c r="I27" i="6"/>
  <c r="I31" i="6"/>
  <c r="I17" i="6"/>
  <c r="I28" i="6"/>
  <c r="I22" i="6"/>
  <c r="I45" i="6"/>
  <c r="I26" i="6"/>
  <c r="I37" i="6"/>
  <c r="I46" i="6"/>
  <c r="I32" i="6"/>
  <c r="I62" i="6"/>
  <c r="I33" i="6"/>
  <c r="I39" i="6"/>
  <c r="I34" i="6"/>
  <c r="I35" i="6"/>
  <c r="I54" i="6"/>
  <c r="I60" i="6"/>
  <c r="I42" i="6"/>
  <c r="I36" i="6"/>
  <c r="I75" i="6"/>
  <c r="I49" i="6"/>
  <c r="I43" i="6"/>
  <c r="I38" i="6"/>
  <c r="I41" i="6"/>
  <c r="I48" i="6"/>
  <c r="I44" i="6"/>
  <c r="I65" i="6"/>
  <c r="I67" i="6"/>
  <c r="I59" i="6"/>
  <c r="I61" i="6"/>
  <c r="I53" i="6"/>
  <c r="I47" i="6"/>
  <c r="I51" i="6"/>
  <c r="I52" i="6"/>
  <c r="I55" i="6"/>
  <c r="I63" i="6"/>
  <c r="I57" i="6"/>
  <c r="I70" i="6"/>
  <c r="I58" i="6"/>
  <c r="I69" i="6"/>
  <c r="I56" i="6"/>
  <c r="I64" i="6"/>
  <c r="I73" i="6"/>
  <c r="I66" i="6"/>
  <c r="I68" i="6"/>
  <c r="I71" i="6"/>
  <c r="I72" i="6"/>
  <c r="I74" i="6"/>
  <c r="I5" i="6" l="1"/>
  <c r="E63" i="6"/>
  <c r="D63" i="6"/>
  <c r="L20" i="6"/>
  <c r="E20" i="6"/>
  <c r="D20" i="6"/>
  <c r="F20" i="6" s="1"/>
  <c r="L44" i="6"/>
  <c r="E44" i="6"/>
  <c r="D44" i="6"/>
  <c r="L9" i="6"/>
  <c r="E9" i="6"/>
  <c r="D9" i="6"/>
  <c r="F9" i="6" s="1"/>
  <c r="L46" i="6"/>
  <c r="E46" i="6"/>
  <c r="D46" i="6"/>
  <c r="L50" i="6"/>
  <c r="E50" i="6"/>
  <c r="D50" i="6"/>
  <c r="F50" i="6" s="1"/>
  <c r="L28" i="6"/>
  <c r="E28" i="6"/>
  <c r="D28" i="6"/>
  <c r="L17" i="6"/>
  <c r="E17" i="6"/>
  <c r="D17" i="6"/>
  <c r="F17" i="6" s="1"/>
  <c r="L7" i="6"/>
  <c r="E7" i="6"/>
  <c r="D7" i="6"/>
  <c r="L54" i="6"/>
  <c r="E54" i="6"/>
  <c r="D54" i="6"/>
  <c r="F54" i="6" s="1"/>
  <c r="L10" i="6"/>
  <c r="E10" i="6"/>
  <c r="D10" i="6"/>
  <c r="L68" i="6"/>
  <c r="E68" i="6"/>
  <c r="D68" i="6"/>
  <c r="F68" i="6" s="1"/>
  <c r="L70" i="6"/>
  <c r="E70" i="6"/>
  <c r="D70" i="6"/>
  <c r="L47" i="6"/>
  <c r="E47" i="6"/>
  <c r="D47" i="6"/>
  <c r="F47" i="6" s="1"/>
  <c r="L19" i="6"/>
  <c r="E19" i="6"/>
  <c r="D19" i="6"/>
  <c r="L37" i="6"/>
  <c r="E37" i="6"/>
  <c r="D37" i="6"/>
  <c r="F37" i="6" s="1"/>
  <c r="L59" i="6"/>
  <c r="E59" i="6"/>
  <c r="D59" i="6"/>
  <c r="L14" i="6"/>
  <c r="E14" i="6"/>
  <c r="D14" i="6"/>
  <c r="F14" i="6" s="1"/>
  <c r="L66" i="6"/>
  <c r="E66" i="6"/>
  <c r="D66" i="6"/>
  <c r="L31" i="6"/>
  <c r="E31" i="6"/>
  <c r="D31" i="6"/>
  <c r="F31" i="6" s="1"/>
  <c r="L61" i="6"/>
  <c r="E61" i="6"/>
  <c r="D61" i="6"/>
  <c r="L57" i="6"/>
  <c r="E57" i="6"/>
  <c r="D57" i="6"/>
  <c r="F57" i="6" s="1"/>
  <c r="L55" i="6"/>
  <c r="E55" i="6"/>
  <c r="D55" i="6"/>
  <c r="L30" i="6"/>
  <c r="E30" i="6"/>
  <c r="D30" i="6"/>
  <c r="F30" i="6" s="1"/>
  <c r="L39" i="6"/>
  <c r="E39" i="6"/>
  <c r="D39" i="6"/>
  <c r="L32" i="6"/>
  <c r="E32" i="6"/>
  <c r="D32" i="6"/>
  <c r="F32" i="6" s="1"/>
  <c r="L36" i="6"/>
  <c r="E36" i="6"/>
  <c r="D36" i="6"/>
  <c r="L51" i="6"/>
  <c r="E51" i="6"/>
  <c r="D51" i="6"/>
  <c r="F51" i="6" s="1"/>
  <c r="L42" i="6"/>
  <c r="E42" i="6"/>
  <c r="D42" i="6"/>
  <c r="L49" i="6"/>
  <c r="E49" i="6"/>
  <c r="D49" i="6"/>
  <c r="F49" i="6" s="1"/>
  <c r="L24" i="6"/>
  <c r="E24" i="6"/>
  <c r="D24" i="6"/>
  <c r="L34" i="6"/>
  <c r="E34" i="6"/>
  <c r="D34" i="6"/>
  <c r="F34" i="6" s="1"/>
  <c r="L43" i="6"/>
  <c r="E43" i="6"/>
  <c r="D43" i="6"/>
  <c r="L26" i="6"/>
  <c r="E26" i="6"/>
  <c r="D26" i="6"/>
  <c r="F26" i="6" s="1"/>
  <c r="L18" i="6"/>
  <c r="E18" i="6"/>
  <c r="D18" i="6"/>
  <c r="L53" i="6"/>
  <c r="E53" i="6"/>
  <c r="D53" i="6"/>
  <c r="F53" i="6" s="1"/>
  <c r="L48" i="6"/>
  <c r="E48" i="6"/>
  <c r="D48" i="6"/>
  <c r="L41" i="6"/>
  <c r="E41" i="6"/>
  <c r="D41" i="6"/>
  <c r="F41" i="6" s="1"/>
  <c r="L15" i="6"/>
  <c r="E15" i="6"/>
  <c r="D15" i="6"/>
  <c r="L12" i="6"/>
  <c r="E12" i="6"/>
  <c r="D12" i="6"/>
  <c r="F12" i="6" s="1"/>
  <c r="L13" i="6"/>
  <c r="E13" i="6"/>
  <c r="D13" i="6"/>
  <c r="L75" i="6"/>
  <c r="E75" i="6"/>
  <c r="D75" i="6"/>
  <c r="F75" i="6" s="1"/>
  <c r="L65" i="6"/>
  <c r="E65" i="6"/>
  <c r="D65" i="6"/>
  <c r="L60" i="6"/>
  <c r="E60" i="6"/>
  <c r="D60" i="6"/>
  <c r="F60" i="6" s="1"/>
  <c r="L69" i="6"/>
  <c r="E69" i="6"/>
  <c r="D69" i="6"/>
  <c r="L56" i="6"/>
  <c r="E56" i="6"/>
  <c r="D56" i="6"/>
  <c r="F56" i="6" s="1"/>
  <c r="L21" i="6"/>
  <c r="E21" i="6"/>
  <c r="D21" i="6"/>
  <c r="L73" i="6"/>
  <c r="E73" i="6"/>
  <c r="D73" i="6"/>
  <c r="F73" i="6" s="1"/>
  <c r="L25" i="6"/>
  <c r="E25" i="6"/>
  <c r="D25" i="6"/>
  <c r="L16" i="6"/>
  <c r="E16" i="6"/>
  <c r="D16" i="6"/>
  <c r="F16" i="6" s="1"/>
  <c r="L33" i="6"/>
  <c r="E33" i="6"/>
  <c r="D33" i="6"/>
  <c r="L38" i="6"/>
  <c r="E38" i="6"/>
  <c r="D38" i="6"/>
  <c r="F38" i="6" s="1"/>
  <c r="L72" i="6"/>
  <c r="E72" i="6"/>
  <c r="D72" i="6"/>
  <c r="L74" i="6"/>
  <c r="E74" i="6"/>
  <c r="D74" i="6"/>
  <c r="F74" i="6" s="1"/>
  <c r="L29" i="6"/>
  <c r="E29" i="6"/>
  <c r="D29" i="6"/>
  <c r="L45" i="6"/>
  <c r="E45" i="6"/>
  <c r="D45" i="6"/>
  <c r="F45" i="6" s="1"/>
  <c r="L27" i="6"/>
  <c r="E27" i="6"/>
  <c r="D27" i="6"/>
  <c r="L64" i="6"/>
  <c r="E64" i="6"/>
  <c r="D64" i="6"/>
  <c r="F64" i="6" s="1"/>
  <c r="L6" i="6"/>
  <c r="E6" i="6"/>
  <c r="D6" i="6"/>
  <c r="L62" i="6"/>
  <c r="E62" i="6"/>
  <c r="D62" i="6"/>
  <c r="F62" i="6" s="1"/>
  <c r="L67" i="6"/>
  <c r="E67" i="6"/>
  <c r="D67" i="6"/>
  <c r="L52" i="6"/>
  <c r="E52" i="6"/>
  <c r="D52" i="6"/>
  <c r="F52" i="6" s="1"/>
  <c r="L22" i="6"/>
  <c r="E22" i="6"/>
  <c r="D22" i="6"/>
  <c r="L8" i="6"/>
  <c r="E8" i="6"/>
  <c r="D8" i="6"/>
  <c r="F8" i="6" s="1"/>
  <c r="L71" i="6"/>
  <c r="E71" i="6"/>
  <c r="D71" i="6"/>
  <c r="L11" i="6"/>
  <c r="E11" i="6"/>
  <c r="D11" i="6"/>
  <c r="F11" i="6" s="1"/>
  <c r="L23" i="6"/>
  <c r="E23" i="6"/>
  <c r="D23" i="6"/>
  <c r="L58" i="6"/>
  <c r="E58" i="6"/>
  <c r="D58" i="6"/>
  <c r="F58" i="6" s="1"/>
  <c r="L35" i="6"/>
  <c r="E35" i="6"/>
  <c r="D35" i="6"/>
  <c r="L40" i="6"/>
  <c r="E40" i="6"/>
  <c r="D40" i="6"/>
  <c r="F40" i="6" s="1"/>
  <c r="L63" i="6"/>
  <c r="F35" i="6" l="1"/>
  <c r="F23" i="6"/>
  <c r="F71" i="6"/>
  <c r="F22" i="6"/>
  <c r="F67" i="6"/>
  <c r="F6" i="6"/>
  <c r="F27" i="6"/>
  <c r="F29" i="6"/>
  <c r="F72" i="6"/>
  <c r="F33" i="6"/>
  <c r="F25" i="6"/>
  <c r="F21" i="6"/>
  <c r="F69" i="6"/>
  <c r="F65" i="6"/>
  <c r="F13" i="6"/>
  <c r="F15" i="6"/>
  <c r="F48" i="6"/>
  <c r="F18" i="6"/>
  <c r="F43" i="6"/>
  <c r="F24" i="6"/>
  <c r="F42" i="6"/>
  <c r="F36" i="6"/>
  <c r="F39" i="6"/>
  <c r="F55" i="6"/>
  <c r="F61" i="6"/>
  <c r="F66" i="6"/>
  <c r="F59" i="6"/>
  <c r="F19" i="6"/>
  <c r="F70" i="6"/>
  <c r="F10" i="6"/>
  <c r="F7" i="6"/>
  <c r="F28" i="6"/>
  <c r="F46" i="6"/>
  <c r="F44" i="6"/>
  <c r="F63" i="6"/>
  <c r="C27" i="4"/>
  <c r="D27" i="4" s="1"/>
  <c r="D26" i="4" l="1"/>
  <c r="D19" i="4"/>
  <c r="D20" i="4"/>
  <c r="D21" i="4"/>
  <c r="D22" i="4"/>
  <c r="D23" i="4"/>
  <c r="D24" i="4"/>
  <c r="D25" i="4"/>
  <c r="C71" i="2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3" i="2"/>
</calcChain>
</file>

<file path=xl/sharedStrings.xml><?xml version="1.0" encoding="utf-8"?>
<sst xmlns="http://schemas.openxmlformats.org/spreadsheetml/2006/main" count="304" uniqueCount="291">
  <si>
    <t>Average</t>
  </si>
  <si>
    <t>Original</t>
  </si>
  <si>
    <t>Std Dev</t>
  </si>
  <si>
    <t>Max</t>
  </si>
  <si>
    <t>Median</t>
  </si>
  <si>
    <t xml:space="preserve">0.5th </t>
  </si>
  <si>
    <t xml:space="preserve">1st </t>
  </si>
  <si>
    <t xml:space="preserve">5th </t>
  </si>
  <si>
    <t xml:space="preserve">10th </t>
  </si>
  <si>
    <t xml:space="preserve">20th </t>
  </si>
  <si>
    <t xml:space="preserve">30th </t>
  </si>
  <si>
    <t>50th</t>
  </si>
  <si>
    <t>70th</t>
  </si>
  <si>
    <t>80th</t>
  </si>
  <si>
    <t>90th</t>
  </si>
  <si>
    <t>95th</t>
  </si>
  <si>
    <t>99th</t>
  </si>
  <si>
    <t>99.5th</t>
  </si>
  <si>
    <t xml:space="preserve">Min </t>
  </si>
  <si>
    <t>Percentile</t>
  </si>
  <si>
    <t>Range</t>
  </si>
  <si>
    <t>File Name:</t>
  </si>
  <si>
    <t>Objective:</t>
  </si>
  <si>
    <t>Data:</t>
  </si>
  <si>
    <t xml:space="preserve"> </t>
  </si>
  <si>
    <t>MSPB Measure Dist</t>
  </si>
  <si>
    <t>Worksheets:</t>
  </si>
  <si>
    <t>count_999_1</t>
  </si>
  <si>
    <t>count_upper_999_1</t>
  </si>
  <si>
    <t>count_lower_999_1</t>
  </si>
  <si>
    <t>count_995_5</t>
  </si>
  <si>
    <t>count_upper_995_5</t>
  </si>
  <si>
    <t>count_lower_995_5</t>
  </si>
  <si>
    <t>count_99_1</t>
  </si>
  <si>
    <t>count_upper_99_1</t>
  </si>
  <si>
    <t>count_lower_99_1</t>
  </si>
  <si>
    <t>count_98_2</t>
  </si>
  <si>
    <t>count_upper_98_2</t>
  </si>
  <si>
    <t>count_lower_98_2</t>
  </si>
  <si>
    <t>count_95_5</t>
  </si>
  <si>
    <t>count_upper_95_5</t>
  </si>
  <si>
    <t>count_lower_95_5</t>
  </si>
  <si>
    <t>-0.51 to -0.50</t>
  </si>
  <si>
    <t>-1.05 to -1.04</t>
  </si>
  <si>
    <t>-0.57 to -0.56</t>
  </si>
  <si>
    <t>-0.46 to -0.45</t>
  </si>
  <si>
    <t>-0.45 to -0.44</t>
  </si>
  <si>
    <t>-0.43 to -0.42</t>
  </si>
  <si>
    <t>-0.39 to -0.38</t>
  </si>
  <si>
    <t>-0.38 to -0.37</t>
  </si>
  <si>
    <t>-0.33 to -0.32</t>
  </si>
  <si>
    <t>-0.29 to -0.28</t>
  </si>
  <si>
    <t>-0.28 to -0.27</t>
  </si>
  <si>
    <t>-0.27 to -0.26</t>
  </si>
  <si>
    <t>-0.25 to -0.24</t>
  </si>
  <si>
    <t>-0.24 to -0.23</t>
  </si>
  <si>
    <t>-0.23 to -0.22</t>
  </si>
  <si>
    <t>-0.22 to -0.21</t>
  </si>
  <si>
    <t>-0.19 to -0.18</t>
  </si>
  <si>
    <t>-0.18 to -0.17</t>
  </si>
  <si>
    <t>-0.17 to -0.16</t>
  </si>
  <si>
    <t>-0.16 to -0.15</t>
  </si>
  <si>
    <t>-0.15 to -0.14</t>
  </si>
  <si>
    <t>-0.14 to -0.13</t>
  </si>
  <si>
    <t>-0.13 to -0.12</t>
  </si>
  <si>
    <t>-0.12 to -0.11</t>
  </si>
  <si>
    <t>-0.09 to -0.08</t>
  </si>
  <si>
    <t>-0.08 to -0.07</t>
  </si>
  <si>
    <t>-0.07 to -0.06</t>
  </si>
  <si>
    <t>-0.06 to -0.05</t>
  </si>
  <si>
    <t>-0.05 to -0.04</t>
  </si>
  <si>
    <t>-0.04 to -0.03</t>
  </si>
  <si>
    <t>-0.03 to -0.02</t>
  </si>
  <si>
    <t>-0.02 to -0.01</t>
  </si>
  <si>
    <t>0.01 to 0.02</t>
  </si>
  <si>
    <t>0.02 to 0.03</t>
  </si>
  <si>
    <t>0.03 to 0.04</t>
  </si>
  <si>
    <t>0.04 to 0.05</t>
  </si>
  <si>
    <t>0.05 to 0.06</t>
  </si>
  <si>
    <t>0.06 to 0.07</t>
  </si>
  <si>
    <t>0.07 to 0.08</t>
  </si>
  <si>
    <t>0.08 to 0.09</t>
  </si>
  <si>
    <t>0.11 to 0.12</t>
  </si>
  <si>
    <t>0.12 to 0.13</t>
  </si>
  <si>
    <t>0.13 to 0.14</t>
  </si>
  <si>
    <t>0.14 to 0.15</t>
  </si>
  <si>
    <t>0.18 to 0.19</t>
  </si>
  <si>
    <t>0.21 to 0.22</t>
  </si>
  <si>
    <t>0.22 to 0.23</t>
  </si>
  <si>
    <t>0.27 to 0.28</t>
  </si>
  <si>
    <t>0.31 to 0.32</t>
  </si>
  <si>
    <t>0.32 to 0.33</t>
  </si>
  <si>
    <t>1.22 to 1.23</t>
  </si>
  <si>
    <t>2.46 to 2.47</t>
  </si>
  <si>
    <t>-0.50 to -0.49</t>
  </si>
  <si>
    <t>-0.41 to -0.40</t>
  </si>
  <si>
    <t>-0.31 to -0.30</t>
  </si>
  <si>
    <t>-0.30 to -0.29</t>
  </si>
  <si>
    <t>-0.21 to -0.20</t>
  </si>
  <si>
    <t>-0.20 to -0.19</t>
  </si>
  <si>
    <t>-0.11 to -0.10</t>
  </si>
  <si>
    <t>-0.10 to -0.09</t>
  </si>
  <si>
    <t>-0.01 to 0.00</t>
  </si>
  <si>
    <t>0.00 to 0.01</t>
  </si>
  <si>
    <t>0.09 to 0.10</t>
  </si>
  <si>
    <t>0.10 to 0.11</t>
  </si>
  <si>
    <t># of Hospitals</t>
  </si>
  <si>
    <t>% of Hospitals</t>
  </si>
  <si>
    <t xml:space="preserve">lower </t>
  </si>
  <si>
    <t>upper</t>
  </si>
  <si>
    <t>0.23 to 0.24</t>
  </si>
  <si>
    <t>0.29 to 0.3</t>
  </si>
  <si>
    <t>1.16 to 1.17</t>
  </si>
  <si>
    <t>1.31 to 1.32</t>
  </si>
  <si>
    <t>1.43 to 1.44</t>
  </si>
  <si>
    <t>&lt;-0.1</t>
  </si>
  <si>
    <t>-0.1 to -0.03</t>
  </si>
  <si>
    <t>-0.03 to -0.01</t>
  </si>
  <si>
    <t>0.01 to 0.03</t>
  </si>
  <si>
    <t>0.03 to 0.10</t>
  </si>
  <si>
    <t>&gt;=0.10</t>
  </si>
  <si>
    <t>Table 1B: Spearman Rank Correlation</t>
  </si>
  <si>
    <t>Correlation Coeffecient</t>
  </si>
  <si>
    <t>TOTAL</t>
  </si>
  <si>
    <t>Including POA DGN</t>
  </si>
  <si>
    <t>Excluding v. Including POA DGNs</t>
  </si>
  <si>
    <t>% of Beneficiaries</t>
  </si>
  <si>
    <t># of HCC occurences</t>
  </si>
  <si>
    <t># of Beneficiaries</t>
  </si>
  <si>
    <t>90 Days LookBack</t>
  </si>
  <si>
    <t>%Change</t>
  </si>
  <si>
    <t>HCC1</t>
  </si>
  <si>
    <t>HIV/AIDS</t>
  </si>
  <si>
    <t>HCC2</t>
  </si>
  <si>
    <t>Septicemia/Shock</t>
  </si>
  <si>
    <t>HCC5</t>
  </si>
  <si>
    <t>Opportunistic Infections</t>
  </si>
  <si>
    <t>HCC7</t>
  </si>
  <si>
    <t>Metastatic Cancer and Acute Leukemia</t>
  </si>
  <si>
    <t>HCC8</t>
  </si>
  <si>
    <t>Lung, Upper Digestive Tract, and Other Severe Cancers</t>
  </si>
  <si>
    <t>HCC9</t>
  </si>
  <si>
    <t>Lymphatic, Head and Neck, Brain, and Other Major Cancers</t>
  </si>
  <si>
    <t>HCC10</t>
  </si>
  <si>
    <t>Breast, Prostate, Colorectal and Other Cancers and Tumors</t>
  </si>
  <si>
    <t>HCC15</t>
  </si>
  <si>
    <t>Diabetes with Renal or Peripheral Circulatory Manifestation</t>
  </si>
  <si>
    <t>HCC16</t>
  </si>
  <si>
    <t>Diabetes with Neurologic or Other Specified Manifestation</t>
  </si>
  <si>
    <t>HCC17</t>
  </si>
  <si>
    <t>Diabetes with Acute Complications</t>
  </si>
  <si>
    <t>HCC18</t>
  </si>
  <si>
    <t>Diabetes with Ophthalmologic or Unspecified Manifestation</t>
  </si>
  <si>
    <t>HCC19</t>
  </si>
  <si>
    <t>Diabetes without Complication</t>
  </si>
  <si>
    <t>HCC21</t>
  </si>
  <si>
    <t>Protein-Calorie Malnutrition</t>
  </si>
  <si>
    <t>HCC25</t>
  </si>
  <si>
    <t>End-Stage Liver Disease</t>
  </si>
  <si>
    <t>HCC26</t>
  </si>
  <si>
    <t>Cirrhosis of Liver</t>
  </si>
  <si>
    <t>HCC27</t>
  </si>
  <si>
    <t>Chronic Hepatitis</t>
  </si>
  <si>
    <t>HCC31</t>
  </si>
  <si>
    <t>Intestinal Obstruction/Perforation</t>
  </si>
  <si>
    <t>HCC32</t>
  </si>
  <si>
    <t>Pancreatic Disease</t>
  </si>
  <si>
    <t>HCC33</t>
  </si>
  <si>
    <t>Inflammatory Bowel Disease</t>
  </si>
  <si>
    <t>HCC37</t>
  </si>
  <si>
    <t>Bone/Joint/Muscle Infections/Necrosis</t>
  </si>
  <si>
    <t>HCC38</t>
  </si>
  <si>
    <t>Rheumatoid Arthritis and Inflammatory Connective Tissue Disease</t>
  </si>
  <si>
    <t>HCC44</t>
  </si>
  <si>
    <t>Severe Hematological Disorders</t>
  </si>
  <si>
    <t>HCC45</t>
  </si>
  <si>
    <t>Disorders of Immunity</t>
  </si>
  <si>
    <t>HCC51</t>
  </si>
  <si>
    <t>Drug/Alcohol Psychosis</t>
  </si>
  <si>
    <t>HCC52</t>
  </si>
  <si>
    <t>Drug/Alcohol Dependence</t>
  </si>
  <si>
    <t>HCC54</t>
  </si>
  <si>
    <t>Schizophrenia</t>
  </si>
  <si>
    <t>HCC55</t>
  </si>
  <si>
    <t>Major Depressive, Bipolar, and Paranoid Disorders</t>
  </si>
  <si>
    <t>HCC67</t>
  </si>
  <si>
    <t>Quadriplegia, Other Extensive Paralysis</t>
  </si>
  <si>
    <t>HCC68</t>
  </si>
  <si>
    <t>Paraplegia</t>
  </si>
  <si>
    <t>HCC69</t>
  </si>
  <si>
    <t>Spinal Cord Disorders/Injuries</t>
  </si>
  <si>
    <t>HCC70</t>
  </si>
  <si>
    <t>Muscular Dystrophy</t>
  </si>
  <si>
    <t>HCC71</t>
  </si>
  <si>
    <t>Polyneuropathy</t>
  </si>
  <si>
    <t>HCC72</t>
  </si>
  <si>
    <t>Multiple Sclerosis</t>
  </si>
  <si>
    <t>HCC73</t>
  </si>
  <si>
    <t>Parkinsons and Huntingtons Diseases</t>
  </si>
  <si>
    <t>HCC74</t>
  </si>
  <si>
    <t>Seizure Disorders and Convulsions</t>
  </si>
  <si>
    <t>HCC75</t>
  </si>
  <si>
    <t>Coma, Brain Compression/Anoxic Damage</t>
  </si>
  <si>
    <t>HCC77</t>
  </si>
  <si>
    <t>Respirator Dependence/Tracheostomy Status</t>
  </si>
  <si>
    <t>HCC78</t>
  </si>
  <si>
    <t>Respiratory Arrest</t>
  </si>
  <si>
    <t>HCC79</t>
  </si>
  <si>
    <t>Cardio-Respiratory Failure and Shock</t>
  </si>
  <si>
    <t>HCC80</t>
  </si>
  <si>
    <t>Congestive Heart Failure</t>
  </si>
  <si>
    <t>HCC81</t>
  </si>
  <si>
    <t>Acute Myocardial Infarction</t>
  </si>
  <si>
    <t>HCC82</t>
  </si>
  <si>
    <t>Unstable Angina and Other Acute Ischemic Heart Disease</t>
  </si>
  <si>
    <t>HCC83</t>
  </si>
  <si>
    <t>Angina Pectoris/Old Myocardial Infarction</t>
  </si>
  <si>
    <t>HCC92</t>
  </si>
  <si>
    <t>Specified Heart Arrhythmias</t>
  </si>
  <si>
    <t>HCC95</t>
  </si>
  <si>
    <t>Cerebral Hemorrhage</t>
  </si>
  <si>
    <t>HCC96</t>
  </si>
  <si>
    <t>Ischemic or Unspecified Stroke</t>
  </si>
  <si>
    <t>HCC100</t>
  </si>
  <si>
    <t>Hemiplegia/Hemiparesis</t>
  </si>
  <si>
    <t>HCC101</t>
  </si>
  <si>
    <t>Cerebral Palsy and Other Paralytic Syndromes</t>
  </si>
  <si>
    <t>HCC104</t>
  </si>
  <si>
    <t>Vascular Disease with Complications</t>
  </si>
  <si>
    <t>HCC105</t>
  </si>
  <si>
    <t>Vascular Disease</t>
  </si>
  <si>
    <t>HCC107</t>
  </si>
  <si>
    <t>Cystic Fibrosis</t>
  </si>
  <si>
    <t>HCC108</t>
  </si>
  <si>
    <t>Chronic Obstructive Pulmonary Disease</t>
  </si>
  <si>
    <t>HCC111</t>
  </si>
  <si>
    <t>Aspiration and Specified Bacterial Pneumonias</t>
  </si>
  <si>
    <t>HCC112</t>
  </si>
  <si>
    <t>Pneumococcal Pneumonia, Emphysema, Lung Abscess</t>
  </si>
  <si>
    <t>HCC119</t>
  </si>
  <si>
    <t>Proliferative Diabetic Retinopathy and Vitreous Hemorrhage</t>
  </si>
  <si>
    <t>HCC130</t>
  </si>
  <si>
    <t>Dialysis Status</t>
  </si>
  <si>
    <t>HCC131</t>
  </si>
  <si>
    <t>Renal Failure</t>
  </si>
  <si>
    <t>HCC132</t>
  </si>
  <si>
    <t>Nephritis</t>
  </si>
  <si>
    <t>HCC148</t>
  </si>
  <si>
    <t>Decubitus Ulcer of Skin</t>
  </si>
  <si>
    <t>HCC149</t>
  </si>
  <si>
    <t>Chronic Ulcer of Skin, Except Decubitus</t>
  </si>
  <si>
    <t>HCC150</t>
  </si>
  <si>
    <t>Extensive Third-Degree Burns</t>
  </si>
  <si>
    <t>HCC154</t>
  </si>
  <si>
    <t>Severe Head Injury</t>
  </si>
  <si>
    <t>HCC155</t>
  </si>
  <si>
    <t>Major Head Injury</t>
  </si>
  <si>
    <t>HCC157</t>
  </si>
  <si>
    <t>Vertebral Fractures without Spinal Cord Injury</t>
  </si>
  <si>
    <t>HCC158</t>
  </si>
  <si>
    <t>Hip Fracture/Dislocation</t>
  </si>
  <si>
    <t>HCC161</t>
  </si>
  <si>
    <t>Traumatic Amputation</t>
  </si>
  <si>
    <t>HCC164</t>
  </si>
  <si>
    <t>Major Complications of Medical Care and Trauma</t>
  </si>
  <si>
    <t>HCC174</t>
  </si>
  <si>
    <t>Major Organ Transplant Status</t>
  </si>
  <si>
    <t>HCC176</t>
  </si>
  <si>
    <t>Artificial Openings for Feeding or Elimination</t>
  </si>
  <si>
    <t>HCC177</t>
  </si>
  <si>
    <t>Amputation Status, Lower Limb/Amputation Complications</t>
  </si>
  <si>
    <t>Table2: Change in HCC Composition (Excluding v. Including POA DGNs)</t>
  </si>
  <si>
    <t>HCC_Composition</t>
  </si>
  <si>
    <t>Overview</t>
  </si>
  <si>
    <t>Including diagnoses present on admission (POA)</t>
  </si>
  <si>
    <r>
      <t xml:space="preserve">All Parts A and B claims data for individuals discharged from a hospital between </t>
    </r>
    <r>
      <rPr>
        <b/>
        <sz val="10"/>
        <rFont val="Times New Roman"/>
        <family val="1"/>
      </rPr>
      <t>Jan 1, 2012  and December 1, 2012.</t>
    </r>
  </si>
  <si>
    <t xml:space="preserve">This worksheet provides number of HCC occurrences in total and by individual HCC. It also provides number of beneficiaries per HCC and in total. </t>
  </si>
  <si>
    <t>Key Findings:</t>
  </si>
  <si>
    <t xml:space="preserve">There is a very strong positive correlation (0.989) between MSPB Measures calculated using HCCs from 90 days look back period v. including HCCs present on admission. </t>
  </si>
  <si>
    <t xml:space="preserve">95% of hospitals's MSPB Measures change within the range of 3 percentage point. </t>
  </si>
  <si>
    <t xml:space="preserve">Including POA DGNs increases occurrences of HCCs by about 48%. </t>
  </si>
  <si>
    <t>R-squared</t>
  </si>
  <si>
    <t>Table 1C: R-Squared Comparison</t>
  </si>
  <si>
    <t xml:space="preserve">There is a slight increase in R-squared when including HCCs present on admission. </t>
  </si>
  <si>
    <t>NQF_Including_Present_On_Admission_Dgn_22MAY2013.xlsx</t>
  </si>
  <si>
    <t>The HCCs with the largest change are  CHF, COPD and RF and these HCCs have at least  25% of beneficiaries (while including POA DGNs).</t>
  </si>
  <si>
    <t xml:space="preserve">To compare risk-adjusted MSPB measure for NQF purposes: </t>
  </si>
  <si>
    <t>This worksheet compares distribution and R-squared of MSPB measure, correlation coefficient and change in MSPB measure  between the original specification (HCCs from 90-day lookback ) and including HCCs present on admission</t>
  </si>
  <si>
    <t>Table 1A: Distribution of Hospital MSPB measure</t>
  </si>
  <si>
    <t>Change in MSPB measure</t>
  </si>
  <si>
    <t xml:space="preserve">Table 1D: Change in MSPB measure By Number of Hospitals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</si>
</sst>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00"/>
    <numFmt numFmtId="165" formatCode="0.000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9.9"/>
      <color theme="10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color theme="10"/>
      <name val="Times New Roman"/>
      <family val="1"/>
    </font>
    <font>
      <i/>
      <sz val="10"/>
      <color theme="1"/>
      <name val="Times New Roman"/>
      <family val="1"/>
    </font>
    <font>
      <u/>
      <sz val="9.9"/>
      <color theme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Fill="1"/>
    <xf numFmtId="0" fontId="0" fillId="4" borderId="0" xfId="0" quotePrefix="1" applyFill="1"/>
    <xf numFmtId="0" fontId="0" fillId="4" borderId="0" xfId="0" applyFill="1"/>
    <xf numFmtId="3" fontId="0" fillId="0" borderId="0" xfId="0" applyNumberFormat="1"/>
    <xf numFmtId="3" fontId="0" fillId="0" borderId="0" xfId="0" applyNumberFormat="1" applyFill="1"/>
    <xf numFmtId="3" fontId="0" fillId="4" borderId="0" xfId="0" applyNumberFormat="1" applyFill="1"/>
    <xf numFmtId="3" fontId="1" fillId="0" borderId="0" xfId="0" applyNumberFormat="1" applyFont="1"/>
    <xf numFmtId="0" fontId="0" fillId="0" borderId="1" xfId="0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1" xfId="1" applyNumberFormat="1" applyFont="1" applyFill="1" applyBorder="1"/>
    <xf numFmtId="3" fontId="0" fillId="0" borderId="2" xfId="1" applyNumberFormat="1" applyFont="1" applyFill="1" applyBorder="1"/>
    <xf numFmtId="0" fontId="1" fillId="0" borderId="0" xfId="0" applyFont="1" applyFill="1"/>
    <xf numFmtId="3" fontId="0" fillId="0" borderId="0" xfId="1" applyNumberFormat="1" applyFont="1" applyFill="1"/>
    <xf numFmtId="165" fontId="0" fillId="0" borderId="3" xfId="0" applyNumberFormat="1" applyFill="1" applyBorder="1" applyAlignment="1">
      <alignment horizontal="right" indent="4"/>
    </xf>
    <xf numFmtId="3" fontId="0" fillId="0" borderId="5" xfId="0" applyNumberFormat="1" applyFill="1" applyBorder="1"/>
    <xf numFmtId="0" fontId="0" fillId="0" borderId="0" xfId="0" quotePrefix="1" applyFill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6" fillId="5" borderId="11" xfId="0" applyNumberFormat="1" applyFont="1" applyFill="1" applyBorder="1"/>
    <xf numFmtId="166" fontId="6" fillId="5" borderId="12" xfId="0" applyNumberFormat="1" applyFont="1" applyFill="1" applyBorder="1" applyAlignment="1">
      <alignment horizontal="center"/>
    </xf>
    <xf numFmtId="166" fontId="6" fillId="5" borderId="11" xfId="0" applyNumberFormat="1" applyFont="1" applyFill="1" applyBorder="1" applyAlignment="1">
      <alignment horizontal="center"/>
    </xf>
    <xf numFmtId="166" fontId="6" fillId="5" borderId="13" xfId="0" applyNumberFormat="1" applyFont="1" applyFill="1" applyBorder="1" applyAlignment="1">
      <alignment horizontal="center"/>
    </xf>
    <xf numFmtId="164" fontId="6" fillId="2" borderId="0" xfId="0" applyNumberFormat="1" applyFont="1" applyFill="1"/>
    <xf numFmtId="164" fontId="6" fillId="0" borderId="14" xfId="0" applyNumberFormat="1" applyFont="1" applyBorder="1"/>
    <xf numFmtId="166" fontId="6" fillId="0" borderId="15" xfId="0" applyNumberFormat="1" applyFont="1" applyBorder="1" applyAlignment="1">
      <alignment horizontal="center"/>
    </xf>
    <xf numFmtId="166" fontId="6" fillId="0" borderId="14" xfId="0" applyNumberFormat="1" applyFont="1" applyBorder="1" applyAlignment="1">
      <alignment horizontal="center"/>
    </xf>
    <xf numFmtId="166" fontId="6" fillId="0" borderId="16" xfId="0" applyNumberFormat="1" applyFont="1" applyBorder="1" applyAlignment="1">
      <alignment horizont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5" fillId="2" borderId="0" xfId="0" applyFont="1" applyFill="1" applyAlignment="1"/>
    <xf numFmtId="10" fontId="6" fillId="2" borderId="0" xfId="0" applyNumberFormat="1" applyFont="1" applyFill="1"/>
    <xf numFmtId="10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0" fontId="6" fillId="0" borderId="11" xfId="0" applyFont="1" applyFill="1" applyBorder="1" applyAlignment="1">
      <alignment horizontal="right" indent="2"/>
    </xf>
    <xf numFmtId="3" fontId="6" fillId="0" borderId="17" xfId="0" applyNumberFormat="1" applyFont="1" applyBorder="1" applyAlignment="1">
      <alignment horizontal="right" indent="3"/>
    </xf>
    <xf numFmtId="10" fontId="6" fillId="2" borderId="0" xfId="0" quotePrefix="1" applyNumberFormat="1" applyFont="1" applyFill="1"/>
    <xf numFmtId="0" fontId="6" fillId="0" borderId="3" xfId="0" quotePrefix="1" applyFont="1" applyFill="1" applyBorder="1" applyAlignment="1">
      <alignment horizontal="right" indent="2"/>
    </xf>
    <xf numFmtId="3" fontId="6" fillId="0" borderId="6" xfId="0" applyNumberFormat="1" applyFont="1" applyBorder="1" applyAlignment="1">
      <alignment horizontal="right" indent="3"/>
    </xf>
    <xf numFmtId="0" fontId="6" fillId="0" borderId="14" xfId="0" applyFont="1" applyFill="1" applyBorder="1" applyAlignment="1">
      <alignment horizontal="right" indent="2"/>
    </xf>
    <xf numFmtId="3" fontId="6" fillId="0" borderId="18" xfId="0" applyNumberFormat="1" applyFont="1" applyBorder="1" applyAlignment="1">
      <alignment horizontal="right" indent="3"/>
    </xf>
    <xf numFmtId="10" fontId="6" fillId="0" borderId="17" xfId="0" quotePrefix="1" applyNumberFormat="1" applyFont="1" applyFill="1" applyBorder="1" applyAlignment="1">
      <alignment horizontal="center"/>
    </xf>
    <xf numFmtId="10" fontId="6" fillId="0" borderId="6" xfId="0" quotePrefix="1" applyNumberFormat="1" applyFont="1" applyFill="1" applyBorder="1" applyAlignment="1">
      <alignment horizontal="center"/>
    </xf>
    <xf numFmtId="10" fontId="6" fillId="0" borderId="18" xfId="0" quotePrefix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 indent="1"/>
    </xf>
    <xf numFmtId="49" fontId="5" fillId="2" borderId="0" xfId="0" applyNumberFormat="1" applyFont="1" applyFill="1" applyAlignment="1">
      <alignment wrapText="1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0" fontId="5" fillId="2" borderId="10" xfId="0" applyFont="1" applyFill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9" fontId="5" fillId="0" borderId="10" xfId="0" quotePrefix="1" applyNumberFormat="1" applyFont="1" applyFill="1" applyBorder="1" applyAlignment="1">
      <alignment horizontal="center"/>
    </xf>
    <xf numFmtId="0" fontId="6" fillId="3" borderId="0" xfId="0" applyFont="1" applyFill="1"/>
    <xf numFmtId="0" fontId="9" fillId="3" borderId="0" xfId="2" applyFont="1" applyFill="1"/>
    <xf numFmtId="15" fontId="10" fillId="6" borderId="0" xfId="2" applyNumberFormat="1" applyFont="1" applyFill="1" applyBorder="1" applyAlignment="1">
      <alignment vertical="center" wrapText="1"/>
    </xf>
    <xf numFmtId="15" fontId="10" fillId="3" borderId="0" xfId="2" applyNumberFormat="1" applyFont="1" applyFill="1" applyAlignment="1">
      <alignment vertical="center" wrapText="1"/>
    </xf>
    <xf numFmtId="0" fontId="10" fillId="3" borderId="0" xfId="3" applyFont="1" applyFill="1" applyBorder="1" applyAlignment="1">
      <alignment wrapText="1"/>
    </xf>
    <xf numFmtId="0" fontId="9" fillId="3" borderId="0" xfId="0" applyFont="1" applyFill="1"/>
    <xf numFmtId="0" fontId="11" fillId="3" borderId="0" xfId="0" applyFont="1" applyFill="1" applyAlignment="1">
      <alignment horizontal="left" indent="2"/>
    </xf>
    <xf numFmtId="0" fontId="6" fillId="3" borderId="0" xfId="0" applyFont="1" applyFill="1" applyBorder="1"/>
    <xf numFmtId="0" fontId="8" fillId="6" borderId="11" xfId="2" applyFont="1" applyFill="1" applyBorder="1"/>
    <xf numFmtId="0" fontId="8" fillId="6" borderId="12" xfId="2" applyFont="1" applyFill="1" applyBorder="1"/>
    <xf numFmtId="0" fontId="9" fillId="6" borderId="12" xfId="2" applyFont="1" applyFill="1" applyBorder="1"/>
    <xf numFmtId="0" fontId="9" fillId="6" borderId="13" xfId="2" applyFont="1" applyFill="1" applyBorder="1"/>
    <xf numFmtId="0" fontId="10" fillId="6" borderId="3" xfId="2" applyFont="1" applyFill="1" applyBorder="1"/>
    <xf numFmtId="15" fontId="10" fillId="6" borderId="4" xfId="2" applyNumberFormat="1" applyFont="1" applyFill="1" applyBorder="1" applyAlignment="1">
      <alignment vertical="center" wrapText="1"/>
    </xf>
    <xf numFmtId="0" fontId="10" fillId="6" borderId="14" xfId="2" applyFont="1" applyFill="1" applyBorder="1"/>
    <xf numFmtId="15" fontId="11" fillId="6" borderId="15" xfId="2" applyNumberFormat="1" applyFont="1" applyFill="1" applyBorder="1" applyAlignment="1">
      <alignment horizontal="left" vertical="center" wrapText="1" indent="1"/>
    </xf>
    <xf numFmtId="15" fontId="10" fillId="6" borderId="15" xfId="2" applyNumberFormat="1" applyFont="1" applyFill="1" applyBorder="1" applyAlignment="1">
      <alignment vertical="center" wrapText="1"/>
    </xf>
    <xf numFmtId="15" fontId="10" fillId="6" borderId="16" xfId="2" applyNumberFormat="1" applyFont="1" applyFill="1" applyBorder="1" applyAlignment="1">
      <alignment vertical="center" wrapText="1"/>
    </xf>
    <xf numFmtId="0" fontId="10" fillId="3" borderId="0" xfId="2" applyFont="1" applyFill="1" applyBorder="1"/>
    <xf numFmtId="17" fontId="10" fillId="3" borderId="0" xfId="2" applyNumberFormat="1" applyFont="1" applyFill="1" applyBorder="1"/>
    <xf numFmtId="0" fontId="9" fillId="3" borderId="0" xfId="2" applyFont="1" applyFill="1" applyBorder="1"/>
    <xf numFmtId="0" fontId="10" fillId="6" borderId="8" xfId="3" applyFont="1" applyFill="1" applyBorder="1" applyAlignment="1">
      <alignment wrapText="1"/>
    </xf>
    <xf numFmtId="0" fontId="10" fillId="6" borderId="9" xfId="3" applyFont="1" applyFill="1" applyBorder="1" applyAlignment="1">
      <alignment wrapText="1"/>
    </xf>
    <xf numFmtId="0" fontId="10" fillId="6" borderId="7" xfId="3" applyFont="1" applyFill="1" applyBorder="1" applyAlignment="1">
      <alignment wrapText="1"/>
    </xf>
    <xf numFmtId="0" fontId="13" fillId="3" borderId="15" xfId="0" applyFont="1" applyFill="1" applyBorder="1"/>
    <xf numFmtId="0" fontId="13" fillId="3" borderId="15" xfId="0" applyFont="1" applyFill="1" applyBorder="1" applyAlignment="1">
      <alignment horizontal="left" vertical="top"/>
    </xf>
    <xf numFmtId="0" fontId="6" fillId="3" borderId="15" xfId="0" applyFont="1" applyFill="1" applyBorder="1"/>
    <xf numFmtId="0" fontId="11" fillId="3" borderId="0" xfId="0" applyFont="1" applyFill="1" applyBorder="1" applyAlignment="1">
      <alignment horizontal="left" vertical="top" wrapText="1"/>
    </xf>
    <xf numFmtId="3" fontId="6" fillId="2" borderId="0" xfId="0" applyNumberFormat="1" applyFont="1" applyFill="1" applyAlignment="1">
      <alignment horizontal="center"/>
    </xf>
    <xf numFmtId="10" fontId="6" fillId="2" borderId="0" xfId="5" applyNumberFormat="1" applyFont="1" applyFill="1" applyAlignment="1">
      <alignment horizontal="center"/>
    </xf>
    <xf numFmtId="3" fontId="6" fillId="2" borderId="0" xfId="0" applyNumberFormat="1" applyFont="1" applyFill="1"/>
    <xf numFmtId="0" fontId="6" fillId="0" borderId="4" xfId="0" applyFont="1" applyBorder="1"/>
    <xf numFmtId="10" fontId="6" fillId="0" borderId="3" xfId="5" applyNumberFormat="1" applyFont="1" applyBorder="1" applyAlignment="1">
      <alignment horizontal="right" indent="3"/>
    </xf>
    <xf numFmtId="10" fontId="6" fillId="0" borderId="0" xfId="5" applyNumberFormat="1" applyFont="1" applyBorder="1" applyAlignment="1">
      <alignment horizontal="right" indent="3"/>
    </xf>
    <xf numFmtId="167" fontId="6" fillId="0" borderId="4" xfId="5" applyNumberFormat="1" applyFont="1" applyBorder="1" applyAlignment="1">
      <alignment horizontal="right" indent="3"/>
    </xf>
    <xf numFmtId="3" fontId="6" fillId="0" borderId="0" xfId="0" applyNumberFormat="1" applyFont="1" applyBorder="1" applyAlignment="1">
      <alignment horizontal="right" indent="4"/>
    </xf>
    <xf numFmtId="167" fontId="6" fillId="0" borderId="4" xfId="5" applyNumberFormat="1" applyFont="1" applyBorder="1" applyAlignment="1">
      <alignment horizontal="right" indent="4"/>
    </xf>
    <xf numFmtId="3" fontId="6" fillId="0" borderId="0" xfId="0" applyNumberFormat="1" applyFont="1" applyBorder="1" applyAlignment="1">
      <alignment horizontal="right" indent="3"/>
    </xf>
    <xf numFmtId="0" fontId="5" fillId="5" borderId="8" xfId="0" applyFont="1" applyFill="1" applyBorder="1"/>
    <xf numFmtId="0" fontId="5" fillId="5" borderId="7" xfId="0" applyFont="1" applyFill="1" applyBorder="1"/>
    <xf numFmtId="3" fontId="5" fillId="5" borderId="8" xfId="0" applyNumberFormat="1" applyFont="1" applyFill="1" applyBorder="1" applyAlignment="1">
      <alignment horizontal="right" indent="3"/>
    </xf>
    <xf numFmtId="3" fontId="5" fillId="5" borderId="9" xfId="0" applyNumberFormat="1" applyFont="1" applyFill="1" applyBorder="1" applyAlignment="1">
      <alignment horizontal="right" indent="3"/>
    </xf>
    <xf numFmtId="10" fontId="5" fillId="5" borderId="7" xfId="5" applyNumberFormat="1" applyFont="1" applyFill="1" applyBorder="1" applyAlignment="1">
      <alignment horizontal="right" indent="3"/>
    </xf>
    <xf numFmtId="3" fontId="5" fillId="5" borderId="9" xfId="0" applyNumberFormat="1" applyFont="1" applyFill="1" applyBorder="1" applyAlignment="1">
      <alignment horizontal="right" indent="4"/>
    </xf>
    <xf numFmtId="167" fontId="5" fillId="5" borderId="7" xfId="5" applyNumberFormat="1" applyFont="1" applyFill="1" applyBorder="1" applyAlignment="1">
      <alignment horizontal="right" indent="4"/>
    </xf>
    <xf numFmtId="167" fontId="5" fillId="5" borderId="7" xfId="5" applyNumberFormat="1" applyFont="1" applyFill="1" applyBorder="1" applyAlignment="1">
      <alignment horizontal="right" indent="3"/>
    </xf>
    <xf numFmtId="0" fontId="6" fillId="0" borderId="11" xfId="0" applyFont="1" applyBorder="1"/>
    <xf numFmtId="0" fontId="6" fillId="0" borderId="13" xfId="0" applyFont="1" applyBorder="1"/>
    <xf numFmtId="10" fontId="6" fillId="0" borderId="11" xfId="5" applyNumberFormat="1" applyFont="1" applyBorder="1" applyAlignment="1">
      <alignment horizontal="right" indent="3"/>
    </xf>
    <xf numFmtId="10" fontId="6" fillId="0" borderId="12" xfId="5" applyNumberFormat="1" applyFont="1" applyBorder="1" applyAlignment="1">
      <alignment horizontal="right" indent="3"/>
    </xf>
    <xf numFmtId="167" fontId="6" fillId="0" borderId="13" xfId="5" applyNumberFormat="1" applyFont="1" applyBorder="1" applyAlignment="1">
      <alignment horizontal="right" indent="3"/>
    </xf>
    <xf numFmtId="3" fontId="6" fillId="0" borderId="12" xfId="0" applyNumberFormat="1" applyFont="1" applyBorder="1" applyAlignment="1">
      <alignment horizontal="right" indent="4"/>
    </xf>
    <xf numFmtId="167" fontId="6" fillId="0" borderId="13" xfId="5" applyNumberFormat="1" applyFont="1" applyBorder="1" applyAlignment="1">
      <alignment horizontal="right" indent="4"/>
    </xf>
    <xf numFmtId="3" fontId="6" fillId="0" borderId="12" xfId="0" applyNumberFormat="1" applyFont="1" applyBorder="1" applyAlignment="1">
      <alignment horizontal="right" indent="3"/>
    </xf>
    <xf numFmtId="0" fontId="6" fillId="0" borderId="3" xfId="0" applyFont="1" applyBorder="1"/>
    <xf numFmtId="0" fontId="6" fillId="0" borderId="14" xfId="0" applyFont="1" applyBorder="1"/>
    <xf numFmtId="0" fontId="6" fillId="0" borderId="16" xfId="0" applyFont="1" applyBorder="1"/>
    <xf numFmtId="10" fontId="6" fillId="0" borderId="14" xfId="5" applyNumberFormat="1" applyFont="1" applyBorder="1" applyAlignment="1">
      <alignment horizontal="right" indent="3"/>
    </xf>
    <xf numFmtId="10" fontId="6" fillId="0" borderId="15" xfId="5" applyNumberFormat="1" applyFont="1" applyBorder="1" applyAlignment="1">
      <alignment horizontal="right" indent="3"/>
    </xf>
    <xf numFmtId="167" fontId="6" fillId="0" borderId="16" xfId="5" applyNumberFormat="1" applyFont="1" applyBorder="1" applyAlignment="1">
      <alignment horizontal="right" indent="3"/>
    </xf>
    <xf numFmtId="3" fontId="6" fillId="0" borderId="15" xfId="0" applyNumberFormat="1" applyFont="1" applyBorder="1" applyAlignment="1">
      <alignment horizontal="right" indent="4"/>
    </xf>
    <xf numFmtId="167" fontId="6" fillId="0" borderId="16" xfId="5" applyNumberFormat="1" applyFont="1" applyBorder="1" applyAlignment="1">
      <alignment horizontal="right" indent="4"/>
    </xf>
    <xf numFmtId="3" fontId="6" fillId="0" borderId="15" xfId="0" applyNumberFormat="1" applyFont="1" applyBorder="1" applyAlignment="1">
      <alignment horizontal="right" indent="3"/>
    </xf>
    <xf numFmtId="0" fontId="14" fillId="2" borderId="0" xfId="4" applyFont="1" applyFill="1" applyAlignment="1" applyProtection="1"/>
    <xf numFmtId="0" fontId="6" fillId="3" borderId="0" xfId="0" applyFont="1" applyFill="1" applyBorder="1" applyAlignment="1">
      <alignment horizontal="left" vertical="center"/>
    </xf>
    <xf numFmtId="0" fontId="12" fillId="3" borderId="0" xfId="4" applyFont="1" applyFill="1" applyBorder="1" applyAlignment="1" applyProtection="1">
      <alignment horizontal="left" vertical="center"/>
    </xf>
    <xf numFmtId="0" fontId="14" fillId="3" borderId="0" xfId="4" applyFont="1" applyFill="1" applyBorder="1" applyAlignment="1" applyProtection="1">
      <alignment horizontal="left" vertical="center"/>
    </xf>
    <xf numFmtId="0" fontId="5" fillId="6" borderId="11" xfId="0" applyFont="1" applyFill="1" applyBorder="1"/>
    <xf numFmtId="0" fontId="5" fillId="6" borderId="14" xfId="0" applyFont="1" applyFill="1" applyBorder="1"/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6" fillId="6" borderId="11" xfId="0" applyFont="1" applyFill="1" applyBorder="1" applyAlignment="1"/>
    <xf numFmtId="0" fontId="6" fillId="6" borderId="13" xfId="0" applyFont="1" applyFill="1" applyBorder="1" applyAlignment="1"/>
    <xf numFmtId="0" fontId="5" fillId="6" borderId="8" xfId="0" applyFont="1" applyFill="1" applyBorder="1" applyAlignment="1">
      <alignment horizontal="center" wrapText="1"/>
    </xf>
    <xf numFmtId="3" fontId="5" fillId="6" borderId="10" xfId="0" applyNumberFormat="1" applyFont="1" applyFill="1" applyBorder="1" applyAlignment="1">
      <alignment horizontal="center" wrapText="1"/>
    </xf>
    <xf numFmtId="10" fontId="5" fillId="6" borderId="10" xfId="0" applyNumberFormat="1" applyFont="1" applyFill="1" applyBorder="1" applyAlignment="1">
      <alignment horizontal="center" wrapText="1"/>
    </xf>
    <xf numFmtId="0" fontId="6" fillId="6" borderId="11" xfId="0" applyFont="1" applyFill="1" applyBorder="1"/>
    <xf numFmtId="0" fontId="6" fillId="6" borderId="13" xfId="0" applyFont="1" applyFill="1" applyBorder="1"/>
    <xf numFmtId="0" fontId="5" fillId="6" borderId="14" xfId="0" applyFont="1" applyFill="1" applyBorder="1" applyAlignment="1">
      <alignment wrapText="1"/>
    </xf>
    <xf numFmtId="0" fontId="5" fillId="6" borderId="16" xfId="0" applyFont="1" applyFill="1" applyBorder="1" applyAlignment="1">
      <alignment wrapText="1"/>
    </xf>
    <xf numFmtId="3" fontId="5" fillId="6" borderId="15" xfId="0" applyNumberFormat="1" applyFont="1" applyFill="1" applyBorder="1" applyAlignment="1">
      <alignment horizontal="center" wrapText="1"/>
    </xf>
    <xf numFmtId="10" fontId="5" fillId="6" borderId="16" xfId="5" applyNumberFormat="1" applyFont="1" applyFill="1" applyBorder="1" applyAlignment="1">
      <alignment horizontal="center" wrapText="1"/>
    </xf>
    <xf numFmtId="0" fontId="11" fillId="3" borderId="0" xfId="0" applyFont="1" applyFill="1" applyBorder="1" applyAlignment="1">
      <alignment horizontal="left" vertical="top" wrapText="1"/>
    </xf>
    <xf numFmtId="0" fontId="11" fillId="3" borderId="0" xfId="0" applyFont="1" applyFill="1" applyBorder="1" applyAlignment="1">
      <alignment horizontal="left" vertical="center" wrapText="1" indent="2"/>
    </xf>
    <xf numFmtId="164" fontId="6" fillId="0" borderId="14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10" fontId="6" fillId="2" borderId="12" xfId="5" applyNumberFormat="1" applyFont="1" applyFill="1" applyBorder="1" applyAlignment="1">
      <alignment horizontal="center"/>
    </xf>
    <xf numFmtId="10" fontId="6" fillId="2" borderId="13" xfId="5" applyNumberFormat="1" applyFont="1" applyFill="1" applyBorder="1" applyAlignment="1">
      <alignment horizontal="center"/>
    </xf>
    <xf numFmtId="10" fontId="6" fillId="2" borderId="15" xfId="5" applyNumberFormat="1" applyFont="1" applyFill="1" applyBorder="1" applyAlignment="1">
      <alignment horizontal="center"/>
    </xf>
    <xf numFmtId="10" fontId="6" fillId="2" borderId="16" xfId="5" applyNumberFormat="1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166" fontId="6" fillId="2" borderId="8" xfId="0" applyNumberFormat="1" applyFont="1" applyFill="1" applyBorder="1" applyAlignment="1">
      <alignment horizontal="center"/>
    </xf>
    <xf numFmtId="166" fontId="6" fillId="2" borderId="7" xfId="0" applyNumberFormat="1" applyFont="1" applyFill="1" applyBorder="1" applyAlignment="1">
      <alignment horizontal="center"/>
    </xf>
    <xf numFmtId="164" fontId="6" fillId="5" borderId="11" xfId="0" applyNumberFormat="1" applyFont="1" applyFill="1" applyBorder="1" applyAlignment="1">
      <alignment horizontal="center"/>
    </xf>
    <xf numFmtId="164" fontId="6" fillId="5" borderId="13" xfId="0" applyNumberFormat="1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3" fontId="5" fillId="6" borderId="7" xfId="0" applyNumberFormat="1" applyFont="1" applyFill="1" applyBorder="1" applyAlignment="1">
      <alignment horizontal="center"/>
    </xf>
  </cellXfs>
  <cellStyles count="6">
    <cellStyle name="Comma" xfId="1" builtinId="3"/>
    <cellStyle name="Hyperlink" xfId="4" builtinId="8"/>
    <cellStyle name="Normal" xfId="0" builtinId="0"/>
    <cellStyle name="Normal 4" xfId="3"/>
    <cellStyle name="Normal 6" xfId="2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2"/>
  <sheetViews>
    <sheetView tabSelected="1" zoomScaleNormal="100" workbookViewId="0">
      <selection activeCell="C13" sqref="C13:F13"/>
    </sheetView>
  </sheetViews>
  <sheetFormatPr defaultRowHeight="12.75" x14ac:dyDescent="0.2"/>
  <cols>
    <col min="1" max="1" width="5.85546875" style="53" customWidth="1"/>
    <col min="2" max="2" width="25.5703125" style="53" customWidth="1"/>
    <col min="3" max="3" width="64" style="53" customWidth="1"/>
    <col min="4" max="255" width="9.140625" style="53"/>
    <col min="256" max="256" width="2.7109375" style="53" customWidth="1"/>
    <col min="257" max="257" width="9.140625" style="53"/>
    <col min="258" max="258" width="33.7109375" style="53" customWidth="1"/>
    <col min="259" max="259" width="64" style="53" customWidth="1"/>
    <col min="260" max="511" width="9.140625" style="53"/>
    <col min="512" max="512" width="2.7109375" style="53" customWidth="1"/>
    <col min="513" max="513" width="9.140625" style="53"/>
    <col min="514" max="514" width="33.7109375" style="53" customWidth="1"/>
    <col min="515" max="515" width="64" style="53" customWidth="1"/>
    <col min="516" max="767" width="9.140625" style="53"/>
    <col min="768" max="768" width="2.7109375" style="53" customWidth="1"/>
    <col min="769" max="769" width="9.140625" style="53"/>
    <col min="770" max="770" width="33.7109375" style="53" customWidth="1"/>
    <col min="771" max="771" width="64" style="53" customWidth="1"/>
    <col min="772" max="1023" width="9.140625" style="53"/>
    <col min="1024" max="1024" width="2.7109375" style="53" customWidth="1"/>
    <col min="1025" max="1025" width="9.140625" style="53"/>
    <col min="1026" max="1026" width="33.7109375" style="53" customWidth="1"/>
    <col min="1027" max="1027" width="64" style="53" customWidth="1"/>
    <col min="1028" max="1279" width="9.140625" style="53"/>
    <col min="1280" max="1280" width="2.7109375" style="53" customWidth="1"/>
    <col min="1281" max="1281" width="9.140625" style="53"/>
    <col min="1282" max="1282" width="33.7109375" style="53" customWidth="1"/>
    <col min="1283" max="1283" width="64" style="53" customWidth="1"/>
    <col min="1284" max="1535" width="9.140625" style="53"/>
    <col min="1536" max="1536" width="2.7109375" style="53" customWidth="1"/>
    <col min="1537" max="1537" width="9.140625" style="53"/>
    <col min="1538" max="1538" width="33.7109375" style="53" customWidth="1"/>
    <col min="1539" max="1539" width="64" style="53" customWidth="1"/>
    <col min="1540" max="1791" width="9.140625" style="53"/>
    <col min="1792" max="1792" width="2.7109375" style="53" customWidth="1"/>
    <col min="1793" max="1793" width="9.140625" style="53"/>
    <col min="1794" max="1794" width="33.7109375" style="53" customWidth="1"/>
    <col min="1795" max="1795" width="64" style="53" customWidth="1"/>
    <col min="1796" max="2047" width="9.140625" style="53"/>
    <col min="2048" max="2048" width="2.7109375" style="53" customWidth="1"/>
    <col min="2049" max="2049" width="9.140625" style="53"/>
    <col min="2050" max="2050" width="33.7109375" style="53" customWidth="1"/>
    <col min="2051" max="2051" width="64" style="53" customWidth="1"/>
    <col min="2052" max="2303" width="9.140625" style="53"/>
    <col min="2304" max="2304" width="2.7109375" style="53" customWidth="1"/>
    <col min="2305" max="2305" width="9.140625" style="53"/>
    <col min="2306" max="2306" width="33.7109375" style="53" customWidth="1"/>
    <col min="2307" max="2307" width="64" style="53" customWidth="1"/>
    <col min="2308" max="2559" width="9.140625" style="53"/>
    <col min="2560" max="2560" width="2.7109375" style="53" customWidth="1"/>
    <col min="2561" max="2561" width="9.140625" style="53"/>
    <col min="2562" max="2562" width="33.7109375" style="53" customWidth="1"/>
    <col min="2563" max="2563" width="64" style="53" customWidth="1"/>
    <col min="2564" max="2815" width="9.140625" style="53"/>
    <col min="2816" max="2816" width="2.7109375" style="53" customWidth="1"/>
    <col min="2817" max="2817" width="9.140625" style="53"/>
    <col min="2818" max="2818" width="33.7109375" style="53" customWidth="1"/>
    <col min="2819" max="2819" width="64" style="53" customWidth="1"/>
    <col min="2820" max="3071" width="9.140625" style="53"/>
    <col min="3072" max="3072" width="2.7109375" style="53" customWidth="1"/>
    <col min="3073" max="3073" width="9.140625" style="53"/>
    <col min="3074" max="3074" width="33.7109375" style="53" customWidth="1"/>
    <col min="3075" max="3075" width="64" style="53" customWidth="1"/>
    <col min="3076" max="3327" width="9.140625" style="53"/>
    <col min="3328" max="3328" width="2.7109375" style="53" customWidth="1"/>
    <col min="3329" max="3329" width="9.140625" style="53"/>
    <col min="3330" max="3330" width="33.7109375" style="53" customWidth="1"/>
    <col min="3331" max="3331" width="64" style="53" customWidth="1"/>
    <col min="3332" max="3583" width="9.140625" style="53"/>
    <col min="3584" max="3584" width="2.7109375" style="53" customWidth="1"/>
    <col min="3585" max="3585" width="9.140625" style="53"/>
    <col min="3586" max="3586" width="33.7109375" style="53" customWidth="1"/>
    <col min="3587" max="3587" width="64" style="53" customWidth="1"/>
    <col min="3588" max="3839" width="9.140625" style="53"/>
    <col min="3840" max="3840" width="2.7109375" style="53" customWidth="1"/>
    <col min="3841" max="3841" width="9.140625" style="53"/>
    <col min="3842" max="3842" width="33.7109375" style="53" customWidth="1"/>
    <col min="3843" max="3843" width="64" style="53" customWidth="1"/>
    <col min="3844" max="4095" width="9.140625" style="53"/>
    <col min="4096" max="4096" width="2.7109375" style="53" customWidth="1"/>
    <col min="4097" max="4097" width="9.140625" style="53"/>
    <col min="4098" max="4098" width="33.7109375" style="53" customWidth="1"/>
    <col min="4099" max="4099" width="64" style="53" customWidth="1"/>
    <col min="4100" max="4351" width="9.140625" style="53"/>
    <col min="4352" max="4352" width="2.7109375" style="53" customWidth="1"/>
    <col min="4353" max="4353" width="9.140625" style="53"/>
    <col min="4354" max="4354" width="33.7109375" style="53" customWidth="1"/>
    <col min="4355" max="4355" width="64" style="53" customWidth="1"/>
    <col min="4356" max="4607" width="9.140625" style="53"/>
    <col min="4608" max="4608" width="2.7109375" style="53" customWidth="1"/>
    <col min="4609" max="4609" width="9.140625" style="53"/>
    <col min="4610" max="4610" width="33.7109375" style="53" customWidth="1"/>
    <col min="4611" max="4611" width="64" style="53" customWidth="1"/>
    <col min="4612" max="4863" width="9.140625" style="53"/>
    <col min="4864" max="4864" width="2.7109375" style="53" customWidth="1"/>
    <col min="4865" max="4865" width="9.140625" style="53"/>
    <col min="4866" max="4866" width="33.7109375" style="53" customWidth="1"/>
    <col min="4867" max="4867" width="64" style="53" customWidth="1"/>
    <col min="4868" max="5119" width="9.140625" style="53"/>
    <col min="5120" max="5120" width="2.7109375" style="53" customWidth="1"/>
    <col min="5121" max="5121" width="9.140625" style="53"/>
    <col min="5122" max="5122" width="33.7109375" style="53" customWidth="1"/>
    <col min="5123" max="5123" width="64" style="53" customWidth="1"/>
    <col min="5124" max="5375" width="9.140625" style="53"/>
    <col min="5376" max="5376" width="2.7109375" style="53" customWidth="1"/>
    <col min="5377" max="5377" width="9.140625" style="53"/>
    <col min="5378" max="5378" width="33.7109375" style="53" customWidth="1"/>
    <col min="5379" max="5379" width="64" style="53" customWidth="1"/>
    <col min="5380" max="5631" width="9.140625" style="53"/>
    <col min="5632" max="5632" width="2.7109375" style="53" customWidth="1"/>
    <col min="5633" max="5633" width="9.140625" style="53"/>
    <col min="5634" max="5634" width="33.7109375" style="53" customWidth="1"/>
    <col min="5635" max="5635" width="64" style="53" customWidth="1"/>
    <col min="5636" max="5887" width="9.140625" style="53"/>
    <col min="5888" max="5888" width="2.7109375" style="53" customWidth="1"/>
    <col min="5889" max="5889" width="9.140625" style="53"/>
    <col min="5890" max="5890" width="33.7109375" style="53" customWidth="1"/>
    <col min="5891" max="5891" width="64" style="53" customWidth="1"/>
    <col min="5892" max="6143" width="9.140625" style="53"/>
    <col min="6144" max="6144" width="2.7109375" style="53" customWidth="1"/>
    <col min="6145" max="6145" width="9.140625" style="53"/>
    <col min="6146" max="6146" width="33.7109375" style="53" customWidth="1"/>
    <col min="6147" max="6147" width="64" style="53" customWidth="1"/>
    <col min="6148" max="6399" width="9.140625" style="53"/>
    <col min="6400" max="6400" width="2.7109375" style="53" customWidth="1"/>
    <col min="6401" max="6401" width="9.140625" style="53"/>
    <col min="6402" max="6402" width="33.7109375" style="53" customWidth="1"/>
    <col min="6403" max="6403" width="64" style="53" customWidth="1"/>
    <col min="6404" max="6655" width="9.140625" style="53"/>
    <col min="6656" max="6656" width="2.7109375" style="53" customWidth="1"/>
    <col min="6657" max="6657" width="9.140625" style="53"/>
    <col min="6658" max="6658" width="33.7109375" style="53" customWidth="1"/>
    <col min="6659" max="6659" width="64" style="53" customWidth="1"/>
    <col min="6660" max="6911" width="9.140625" style="53"/>
    <col min="6912" max="6912" width="2.7109375" style="53" customWidth="1"/>
    <col min="6913" max="6913" width="9.140625" style="53"/>
    <col min="6914" max="6914" width="33.7109375" style="53" customWidth="1"/>
    <col min="6915" max="6915" width="64" style="53" customWidth="1"/>
    <col min="6916" max="7167" width="9.140625" style="53"/>
    <col min="7168" max="7168" width="2.7109375" style="53" customWidth="1"/>
    <col min="7169" max="7169" width="9.140625" style="53"/>
    <col min="7170" max="7170" width="33.7109375" style="53" customWidth="1"/>
    <col min="7171" max="7171" width="64" style="53" customWidth="1"/>
    <col min="7172" max="7423" width="9.140625" style="53"/>
    <col min="7424" max="7424" width="2.7109375" style="53" customWidth="1"/>
    <col min="7425" max="7425" width="9.140625" style="53"/>
    <col min="7426" max="7426" width="33.7109375" style="53" customWidth="1"/>
    <col min="7427" max="7427" width="64" style="53" customWidth="1"/>
    <col min="7428" max="7679" width="9.140625" style="53"/>
    <col min="7680" max="7680" width="2.7109375" style="53" customWidth="1"/>
    <col min="7681" max="7681" width="9.140625" style="53"/>
    <col min="7682" max="7682" width="33.7109375" style="53" customWidth="1"/>
    <col min="7683" max="7683" width="64" style="53" customWidth="1"/>
    <col min="7684" max="7935" width="9.140625" style="53"/>
    <col min="7936" max="7936" width="2.7109375" style="53" customWidth="1"/>
    <col min="7937" max="7937" width="9.140625" style="53"/>
    <col min="7938" max="7938" width="33.7109375" style="53" customWidth="1"/>
    <col min="7939" max="7939" width="64" style="53" customWidth="1"/>
    <col min="7940" max="8191" width="9.140625" style="53"/>
    <col min="8192" max="8192" width="2.7109375" style="53" customWidth="1"/>
    <col min="8193" max="8193" width="9.140625" style="53"/>
    <col min="8194" max="8194" width="33.7109375" style="53" customWidth="1"/>
    <col min="8195" max="8195" width="64" style="53" customWidth="1"/>
    <col min="8196" max="8447" width="9.140625" style="53"/>
    <col min="8448" max="8448" width="2.7109375" style="53" customWidth="1"/>
    <col min="8449" max="8449" width="9.140625" style="53"/>
    <col min="8450" max="8450" width="33.7109375" style="53" customWidth="1"/>
    <col min="8451" max="8451" width="64" style="53" customWidth="1"/>
    <col min="8452" max="8703" width="9.140625" style="53"/>
    <col min="8704" max="8704" width="2.7109375" style="53" customWidth="1"/>
    <col min="8705" max="8705" width="9.140625" style="53"/>
    <col min="8706" max="8706" width="33.7109375" style="53" customWidth="1"/>
    <col min="8707" max="8707" width="64" style="53" customWidth="1"/>
    <col min="8708" max="8959" width="9.140625" style="53"/>
    <col min="8960" max="8960" width="2.7109375" style="53" customWidth="1"/>
    <col min="8961" max="8961" width="9.140625" style="53"/>
    <col min="8962" max="8962" width="33.7109375" style="53" customWidth="1"/>
    <col min="8963" max="8963" width="64" style="53" customWidth="1"/>
    <col min="8964" max="9215" width="9.140625" style="53"/>
    <col min="9216" max="9216" width="2.7109375" style="53" customWidth="1"/>
    <col min="9217" max="9217" width="9.140625" style="53"/>
    <col min="9218" max="9218" width="33.7109375" style="53" customWidth="1"/>
    <col min="9219" max="9219" width="64" style="53" customWidth="1"/>
    <col min="9220" max="9471" width="9.140625" style="53"/>
    <col min="9472" max="9472" width="2.7109375" style="53" customWidth="1"/>
    <col min="9473" max="9473" width="9.140625" style="53"/>
    <col min="9474" max="9474" width="33.7109375" style="53" customWidth="1"/>
    <col min="9475" max="9475" width="64" style="53" customWidth="1"/>
    <col min="9476" max="9727" width="9.140625" style="53"/>
    <col min="9728" max="9728" width="2.7109375" style="53" customWidth="1"/>
    <col min="9729" max="9729" width="9.140625" style="53"/>
    <col min="9730" max="9730" width="33.7109375" style="53" customWidth="1"/>
    <col min="9731" max="9731" width="64" style="53" customWidth="1"/>
    <col min="9732" max="9983" width="9.140625" style="53"/>
    <col min="9984" max="9984" width="2.7109375" style="53" customWidth="1"/>
    <col min="9985" max="9985" width="9.140625" style="53"/>
    <col min="9986" max="9986" width="33.7109375" style="53" customWidth="1"/>
    <col min="9987" max="9987" width="64" style="53" customWidth="1"/>
    <col min="9988" max="10239" width="9.140625" style="53"/>
    <col min="10240" max="10240" width="2.7109375" style="53" customWidth="1"/>
    <col min="10241" max="10241" width="9.140625" style="53"/>
    <col min="10242" max="10242" width="33.7109375" style="53" customWidth="1"/>
    <col min="10243" max="10243" width="64" style="53" customWidth="1"/>
    <col min="10244" max="10495" width="9.140625" style="53"/>
    <col min="10496" max="10496" width="2.7109375" style="53" customWidth="1"/>
    <col min="10497" max="10497" width="9.140625" style="53"/>
    <col min="10498" max="10498" width="33.7109375" style="53" customWidth="1"/>
    <col min="10499" max="10499" width="64" style="53" customWidth="1"/>
    <col min="10500" max="10751" width="9.140625" style="53"/>
    <col min="10752" max="10752" width="2.7109375" style="53" customWidth="1"/>
    <col min="10753" max="10753" width="9.140625" style="53"/>
    <col min="10754" max="10754" width="33.7109375" style="53" customWidth="1"/>
    <col min="10755" max="10755" width="64" style="53" customWidth="1"/>
    <col min="10756" max="11007" width="9.140625" style="53"/>
    <col min="11008" max="11008" width="2.7109375" style="53" customWidth="1"/>
    <col min="11009" max="11009" width="9.140625" style="53"/>
    <col min="11010" max="11010" width="33.7109375" style="53" customWidth="1"/>
    <col min="11011" max="11011" width="64" style="53" customWidth="1"/>
    <col min="11012" max="11263" width="9.140625" style="53"/>
    <col min="11264" max="11264" width="2.7109375" style="53" customWidth="1"/>
    <col min="11265" max="11265" width="9.140625" style="53"/>
    <col min="11266" max="11266" width="33.7109375" style="53" customWidth="1"/>
    <col min="11267" max="11267" width="64" style="53" customWidth="1"/>
    <col min="11268" max="11519" width="9.140625" style="53"/>
    <col min="11520" max="11520" width="2.7109375" style="53" customWidth="1"/>
    <col min="11521" max="11521" width="9.140625" style="53"/>
    <col min="11522" max="11522" width="33.7109375" style="53" customWidth="1"/>
    <col min="11523" max="11523" width="64" style="53" customWidth="1"/>
    <col min="11524" max="11775" width="9.140625" style="53"/>
    <col min="11776" max="11776" width="2.7109375" style="53" customWidth="1"/>
    <col min="11777" max="11777" width="9.140625" style="53"/>
    <col min="11778" max="11778" width="33.7109375" style="53" customWidth="1"/>
    <col min="11779" max="11779" width="64" style="53" customWidth="1"/>
    <col min="11780" max="12031" width="9.140625" style="53"/>
    <col min="12032" max="12032" width="2.7109375" style="53" customWidth="1"/>
    <col min="12033" max="12033" width="9.140625" style="53"/>
    <col min="12034" max="12034" width="33.7109375" style="53" customWidth="1"/>
    <col min="12035" max="12035" width="64" style="53" customWidth="1"/>
    <col min="12036" max="12287" width="9.140625" style="53"/>
    <col min="12288" max="12288" width="2.7109375" style="53" customWidth="1"/>
    <col min="12289" max="12289" width="9.140625" style="53"/>
    <col min="12290" max="12290" width="33.7109375" style="53" customWidth="1"/>
    <col min="12291" max="12291" width="64" style="53" customWidth="1"/>
    <col min="12292" max="12543" width="9.140625" style="53"/>
    <col min="12544" max="12544" width="2.7109375" style="53" customWidth="1"/>
    <col min="12545" max="12545" width="9.140625" style="53"/>
    <col min="12546" max="12546" width="33.7109375" style="53" customWidth="1"/>
    <col min="12547" max="12547" width="64" style="53" customWidth="1"/>
    <col min="12548" max="12799" width="9.140625" style="53"/>
    <col min="12800" max="12800" width="2.7109375" style="53" customWidth="1"/>
    <col min="12801" max="12801" width="9.140625" style="53"/>
    <col min="12802" max="12802" width="33.7109375" style="53" customWidth="1"/>
    <col min="12803" max="12803" width="64" style="53" customWidth="1"/>
    <col min="12804" max="13055" width="9.140625" style="53"/>
    <col min="13056" max="13056" width="2.7109375" style="53" customWidth="1"/>
    <col min="13057" max="13057" width="9.140625" style="53"/>
    <col min="13058" max="13058" width="33.7109375" style="53" customWidth="1"/>
    <col min="13059" max="13059" width="64" style="53" customWidth="1"/>
    <col min="13060" max="13311" width="9.140625" style="53"/>
    <col min="13312" max="13312" width="2.7109375" style="53" customWidth="1"/>
    <col min="13313" max="13313" width="9.140625" style="53"/>
    <col min="13314" max="13314" width="33.7109375" style="53" customWidth="1"/>
    <col min="13315" max="13315" width="64" style="53" customWidth="1"/>
    <col min="13316" max="13567" width="9.140625" style="53"/>
    <col min="13568" max="13568" width="2.7109375" style="53" customWidth="1"/>
    <col min="13569" max="13569" width="9.140625" style="53"/>
    <col min="13570" max="13570" width="33.7109375" style="53" customWidth="1"/>
    <col min="13571" max="13571" width="64" style="53" customWidth="1"/>
    <col min="13572" max="13823" width="9.140625" style="53"/>
    <col min="13824" max="13824" width="2.7109375" style="53" customWidth="1"/>
    <col min="13825" max="13825" width="9.140625" style="53"/>
    <col min="13826" max="13826" width="33.7109375" style="53" customWidth="1"/>
    <col min="13827" max="13827" width="64" style="53" customWidth="1"/>
    <col min="13828" max="14079" width="9.140625" style="53"/>
    <col min="14080" max="14080" width="2.7109375" style="53" customWidth="1"/>
    <col min="14081" max="14081" width="9.140625" style="53"/>
    <col min="14082" max="14082" width="33.7109375" style="53" customWidth="1"/>
    <col min="14083" max="14083" width="64" style="53" customWidth="1"/>
    <col min="14084" max="14335" width="9.140625" style="53"/>
    <col min="14336" max="14336" width="2.7109375" style="53" customWidth="1"/>
    <col min="14337" max="14337" width="9.140625" style="53"/>
    <col min="14338" max="14338" width="33.7109375" style="53" customWidth="1"/>
    <col min="14339" max="14339" width="64" style="53" customWidth="1"/>
    <col min="14340" max="14591" width="9.140625" style="53"/>
    <col min="14592" max="14592" width="2.7109375" style="53" customWidth="1"/>
    <col min="14593" max="14593" width="9.140625" style="53"/>
    <col min="14594" max="14594" width="33.7109375" style="53" customWidth="1"/>
    <col min="14595" max="14595" width="64" style="53" customWidth="1"/>
    <col min="14596" max="14847" width="9.140625" style="53"/>
    <col min="14848" max="14848" width="2.7109375" style="53" customWidth="1"/>
    <col min="14849" max="14849" width="9.140625" style="53"/>
    <col min="14850" max="14850" width="33.7109375" style="53" customWidth="1"/>
    <col min="14851" max="14851" width="64" style="53" customWidth="1"/>
    <col min="14852" max="15103" width="9.140625" style="53"/>
    <col min="15104" max="15104" width="2.7109375" style="53" customWidth="1"/>
    <col min="15105" max="15105" width="9.140625" style="53"/>
    <col min="15106" max="15106" width="33.7109375" style="53" customWidth="1"/>
    <col min="15107" max="15107" width="64" style="53" customWidth="1"/>
    <col min="15108" max="15359" width="9.140625" style="53"/>
    <col min="15360" max="15360" width="2.7109375" style="53" customWidth="1"/>
    <col min="15361" max="15361" width="9.140625" style="53"/>
    <col min="15362" max="15362" width="33.7109375" style="53" customWidth="1"/>
    <col min="15363" max="15363" width="64" style="53" customWidth="1"/>
    <col min="15364" max="15615" width="9.140625" style="53"/>
    <col min="15616" max="15616" width="2.7109375" style="53" customWidth="1"/>
    <col min="15617" max="15617" width="9.140625" style="53"/>
    <col min="15618" max="15618" width="33.7109375" style="53" customWidth="1"/>
    <col min="15619" max="15619" width="64" style="53" customWidth="1"/>
    <col min="15620" max="15871" width="9.140625" style="53"/>
    <col min="15872" max="15872" width="2.7109375" style="53" customWidth="1"/>
    <col min="15873" max="15873" width="9.140625" style="53"/>
    <col min="15874" max="15874" width="33.7109375" style="53" customWidth="1"/>
    <col min="15875" max="15875" width="64" style="53" customWidth="1"/>
    <col min="15876" max="16127" width="9.140625" style="53"/>
    <col min="16128" max="16128" width="2.7109375" style="53" customWidth="1"/>
    <col min="16129" max="16129" width="9.140625" style="53"/>
    <col min="16130" max="16130" width="33.7109375" style="53" customWidth="1"/>
    <col min="16131" max="16131" width="64" style="53" customWidth="1"/>
    <col min="16132" max="16384" width="9.140625" style="53"/>
  </cols>
  <sheetData>
    <row r="1" spans="2:18" x14ac:dyDescent="0.2">
      <c r="B1" s="60"/>
      <c r="C1" s="60"/>
      <c r="D1" s="60"/>
      <c r="E1" s="60"/>
      <c r="F1" s="60"/>
    </row>
    <row r="2" spans="2:18" x14ac:dyDescent="0.2">
      <c r="B2" s="61" t="s">
        <v>21</v>
      </c>
      <c r="C2" s="62" t="s">
        <v>284</v>
      </c>
      <c r="D2" s="63"/>
      <c r="E2" s="63"/>
      <c r="F2" s="6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2:18" x14ac:dyDescent="0.2">
      <c r="B3" s="65" t="s">
        <v>22</v>
      </c>
      <c r="C3" s="55" t="s">
        <v>286</v>
      </c>
      <c r="D3" s="55"/>
      <c r="E3" s="55"/>
      <c r="F3" s="6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2:18" x14ac:dyDescent="0.2">
      <c r="B4" s="67"/>
      <c r="C4" s="68" t="s">
        <v>274</v>
      </c>
      <c r="D4" s="69"/>
      <c r="E4" s="69"/>
      <c r="F4" s="70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2:18" x14ac:dyDescent="0.2">
      <c r="B5" s="71"/>
      <c r="C5" s="72"/>
      <c r="D5" s="73"/>
      <c r="E5" s="73"/>
      <c r="F5" s="73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</row>
    <row r="6" spans="2:18" x14ac:dyDescent="0.2">
      <c r="B6" s="74" t="s">
        <v>23</v>
      </c>
      <c r="C6" s="75"/>
      <c r="D6" s="75"/>
      <c r="E6" s="75"/>
      <c r="F6" s="76"/>
      <c r="G6" s="57"/>
      <c r="H6" s="57"/>
      <c r="I6" s="57"/>
      <c r="J6" s="57"/>
      <c r="K6" s="57"/>
      <c r="L6" s="57"/>
      <c r="M6" s="57"/>
      <c r="N6" s="58"/>
      <c r="O6" s="54"/>
      <c r="P6" s="54"/>
      <c r="Q6" s="54"/>
      <c r="R6" s="54"/>
    </row>
    <row r="7" spans="2:18" x14ac:dyDescent="0.2">
      <c r="B7" s="59" t="s">
        <v>275</v>
      </c>
    </row>
    <row r="8" spans="2:18" x14ac:dyDescent="0.2">
      <c r="B8" s="60"/>
      <c r="C8" s="60" t="s">
        <v>24</v>
      </c>
      <c r="D8" s="60"/>
      <c r="E8" s="60"/>
      <c r="F8" s="60"/>
    </row>
    <row r="9" spans="2:18" x14ac:dyDescent="0.2">
      <c r="B9" s="74" t="s">
        <v>26</v>
      </c>
      <c r="C9" s="75"/>
      <c r="D9" s="75"/>
      <c r="E9" s="75"/>
      <c r="F9" s="76"/>
      <c r="G9" s="57"/>
      <c r="H9" s="57"/>
      <c r="I9" s="57"/>
      <c r="J9" s="57"/>
      <c r="K9" s="57"/>
      <c r="L9" s="57"/>
      <c r="M9" s="57"/>
    </row>
    <row r="10" spans="2:18" s="60" customFormat="1" x14ac:dyDescent="0.2">
      <c r="B10" s="117"/>
    </row>
    <row r="11" spans="2:18" s="60" customFormat="1" ht="41.25" customHeight="1" x14ac:dyDescent="0.2">
      <c r="B11" s="118" t="s">
        <v>25</v>
      </c>
      <c r="C11" s="136" t="s">
        <v>287</v>
      </c>
      <c r="D11" s="136"/>
      <c r="E11" s="136"/>
      <c r="F11" s="136"/>
    </row>
    <row r="12" spans="2:18" s="60" customFormat="1" x14ac:dyDescent="0.2">
      <c r="B12" s="118"/>
      <c r="C12" s="80"/>
      <c r="D12" s="80"/>
      <c r="E12" s="80"/>
      <c r="F12" s="80"/>
    </row>
    <row r="13" spans="2:18" s="60" customFormat="1" ht="25.5" customHeight="1" x14ac:dyDescent="0.2">
      <c r="B13" s="119" t="s">
        <v>272</v>
      </c>
      <c r="C13" s="136" t="s">
        <v>276</v>
      </c>
      <c r="D13" s="136"/>
      <c r="E13" s="136"/>
      <c r="F13" s="136"/>
    </row>
    <row r="14" spans="2:18" s="60" customFormat="1" x14ac:dyDescent="0.2">
      <c r="B14" s="119"/>
      <c r="C14" s="80"/>
      <c r="D14" s="80"/>
      <c r="E14" s="80"/>
      <c r="F14" s="80"/>
    </row>
    <row r="15" spans="2:18" s="60" customFormat="1" x14ac:dyDescent="0.2">
      <c r="B15" s="77"/>
      <c r="C15" s="78"/>
      <c r="D15" s="79"/>
      <c r="E15" s="79"/>
      <c r="F15" s="79"/>
    </row>
    <row r="16" spans="2:18" x14ac:dyDescent="0.2">
      <c r="B16" s="74" t="s">
        <v>277</v>
      </c>
      <c r="C16" s="75"/>
      <c r="D16" s="75"/>
      <c r="E16" s="75"/>
      <c r="F16" s="76"/>
    </row>
    <row r="17" spans="2:6" ht="25.5" customHeight="1" x14ac:dyDescent="0.2">
      <c r="B17" s="137" t="s">
        <v>278</v>
      </c>
      <c r="C17" s="137"/>
      <c r="D17" s="137"/>
      <c r="E17" s="137"/>
      <c r="F17" s="137"/>
    </row>
    <row r="18" spans="2:6" x14ac:dyDescent="0.2">
      <c r="B18" s="137" t="s">
        <v>283</v>
      </c>
      <c r="C18" s="137"/>
      <c r="D18" s="137"/>
      <c r="E18" s="137"/>
      <c r="F18" s="137"/>
    </row>
    <row r="19" spans="2:6" x14ac:dyDescent="0.2">
      <c r="B19" s="59" t="s">
        <v>279</v>
      </c>
    </row>
    <row r="20" spans="2:6" x14ac:dyDescent="0.2">
      <c r="B20" s="59" t="s">
        <v>280</v>
      </c>
    </row>
    <row r="21" spans="2:6" x14ac:dyDescent="0.2">
      <c r="B21" s="59" t="s">
        <v>285</v>
      </c>
    </row>
    <row r="22" spans="2:6" x14ac:dyDescent="0.2">
      <c r="B22" s="79"/>
      <c r="C22" s="79"/>
      <c r="D22" s="79"/>
      <c r="E22" s="79"/>
      <c r="F22" s="79"/>
    </row>
  </sheetData>
  <mergeCells count="4">
    <mergeCell ref="C11:F11"/>
    <mergeCell ref="C13:F13"/>
    <mergeCell ref="B17:F17"/>
    <mergeCell ref="B18:F18"/>
  </mergeCells>
  <hyperlinks>
    <hyperlink ref="B11" location="'MSPB Measure Dist'!A1" display="MSPB Measure Dist"/>
    <hyperlink ref="B13" location="HCC_Composition!A1" display="HCC_Composition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GridLines="0" topLeftCell="A4" zoomScaleNormal="100" workbookViewId="0"/>
  </sheetViews>
  <sheetFormatPr defaultRowHeight="12.75" x14ac:dyDescent="0.2"/>
  <cols>
    <col min="1" max="1" width="2.85546875" style="20" customWidth="1"/>
    <col min="2" max="2" width="16.85546875" style="20" customWidth="1"/>
    <col min="3" max="3" width="13.42578125" style="19" customWidth="1"/>
    <col min="4" max="4" width="15" style="19" customWidth="1"/>
    <col min="5" max="6" width="11.85546875" style="19" customWidth="1"/>
    <col min="7" max="19" width="11.42578125" style="19" customWidth="1"/>
    <col min="20" max="20" width="9.7109375" style="19" customWidth="1"/>
    <col min="21" max="16384" width="9.140625" style="20"/>
  </cols>
  <sheetData>
    <row r="1" spans="1:22" x14ac:dyDescent="0.2">
      <c r="A1" s="116" t="s">
        <v>273</v>
      </c>
    </row>
    <row r="2" spans="1:22" x14ac:dyDescent="0.2">
      <c r="B2" s="18" t="s">
        <v>288</v>
      </c>
    </row>
    <row r="3" spans="1:22" x14ac:dyDescent="0.2">
      <c r="B3" s="120"/>
      <c r="C3" s="154" t="s">
        <v>0</v>
      </c>
      <c r="D3" s="154" t="s">
        <v>2</v>
      </c>
      <c r="E3" s="154" t="s">
        <v>18</v>
      </c>
      <c r="F3" s="152" t="s">
        <v>4</v>
      </c>
      <c r="G3" s="156" t="s">
        <v>19</v>
      </c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8"/>
      <c r="T3" s="152" t="s">
        <v>3</v>
      </c>
    </row>
    <row r="4" spans="1:22" s="18" customFormat="1" x14ac:dyDescent="0.2">
      <c r="B4" s="121"/>
      <c r="C4" s="155"/>
      <c r="D4" s="155"/>
      <c r="E4" s="155"/>
      <c r="F4" s="153"/>
      <c r="G4" s="122" t="s">
        <v>5</v>
      </c>
      <c r="H4" s="123" t="s">
        <v>6</v>
      </c>
      <c r="I4" s="123" t="s">
        <v>7</v>
      </c>
      <c r="J4" s="123" t="s">
        <v>8</v>
      </c>
      <c r="K4" s="123" t="s">
        <v>9</v>
      </c>
      <c r="L4" s="123" t="s">
        <v>10</v>
      </c>
      <c r="M4" s="123" t="s">
        <v>11</v>
      </c>
      <c r="N4" s="123" t="s">
        <v>12</v>
      </c>
      <c r="O4" s="123" t="s">
        <v>13</v>
      </c>
      <c r="P4" s="123" t="s">
        <v>14</v>
      </c>
      <c r="Q4" s="123" t="s">
        <v>15</v>
      </c>
      <c r="R4" s="123" t="s">
        <v>16</v>
      </c>
      <c r="S4" s="124" t="s">
        <v>17</v>
      </c>
      <c r="T4" s="153"/>
    </row>
    <row r="5" spans="1:22" s="25" customFormat="1" x14ac:dyDescent="0.2">
      <c r="B5" s="21" t="s">
        <v>1</v>
      </c>
      <c r="C5" s="22">
        <v>0.98036843689999997</v>
      </c>
      <c r="D5" s="22">
        <v>0.1003801701</v>
      </c>
      <c r="E5" s="22">
        <v>0.3960279511</v>
      </c>
      <c r="F5" s="22">
        <v>0.98374603469999999</v>
      </c>
      <c r="G5" s="23">
        <v>0.61516275300000001</v>
      </c>
      <c r="H5" s="22">
        <v>0.68845123139999997</v>
      </c>
      <c r="I5" s="22">
        <v>0.83488091990000002</v>
      </c>
      <c r="J5" s="22">
        <v>0.87379410749999997</v>
      </c>
      <c r="K5" s="22">
        <v>0.91589398330000005</v>
      </c>
      <c r="L5" s="22">
        <v>0.94358343929999999</v>
      </c>
      <c r="M5" s="22">
        <v>0.98374603469999999</v>
      </c>
      <c r="N5" s="22">
        <v>1.0200846087</v>
      </c>
      <c r="O5" s="22">
        <v>1.0422219013</v>
      </c>
      <c r="P5" s="22">
        <v>1.0777404198</v>
      </c>
      <c r="Q5" s="22">
        <v>1.1157760289</v>
      </c>
      <c r="R5" s="22">
        <v>1.2835791209</v>
      </c>
      <c r="S5" s="24">
        <v>1.3434641161</v>
      </c>
      <c r="T5" s="24">
        <v>1.844630335</v>
      </c>
    </row>
    <row r="6" spans="1:22" s="25" customFormat="1" x14ac:dyDescent="0.2">
      <c r="B6" s="26" t="s">
        <v>124</v>
      </c>
      <c r="C6" s="27">
        <v>0.98429080739999997</v>
      </c>
      <c r="D6" s="27">
        <v>0.1003128598</v>
      </c>
      <c r="E6" s="27">
        <v>0.38000921129999998</v>
      </c>
      <c r="F6" s="27">
        <v>0.98655183049999995</v>
      </c>
      <c r="G6" s="28">
        <v>0.63331580320000003</v>
      </c>
      <c r="H6" s="27">
        <v>0.70236167250000003</v>
      </c>
      <c r="I6" s="27">
        <v>0.83888689130000005</v>
      </c>
      <c r="J6" s="27">
        <v>0.88176902170000004</v>
      </c>
      <c r="K6" s="27">
        <v>0.92088475240000001</v>
      </c>
      <c r="L6" s="27">
        <v>0.94707566139999999</v>
      </c>
      <c r="M6" s="27">
        <v>0.98655183049999995</v>
      </c>
      <c r="N6" s="27">
        <v>1.0229996267999999</v>
      </c>
      <c r="O6" s="27">
        <v>1.0471379146999999</v>
      </c>
      <c r="P6" s="27">
        <v>1.0824934617999999</v>
      </c>
      <c r="Q6" s="27">
        <v>1.1215928123000001</v>
      </c>
      <c r="R6" s="27">
        <v>1.2826361269</v>
      </c>
      <c r="S6" s="29">
        <v>1.3675158525</v>
      </c>
      <c r="T6" s="29">
        <v>1.9650426315</v>
      </c>
    </row>
    <row r="7" spans="1:22" x14ac:dyDescent="0.2"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</row>
    <row r="8" spans="1:22" x14ac:dyDescent="0.2"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2" x14ac:dyDescent="0.2">
      <c r="C9" s="30"/>
      <c r="D9" s="30"/>
      <c r="E9" s="30"/>
      <c r="F9" s="30"/>
      <c r="G9" s="31"/>
      <c r="T9" s="20"/>
      <c r="U9" s="19"/>
      <c r="V9" s="19"/>
    </row>
    <row r="10" spans="1:22" x14ac:dyDescent="0.2">
      <c r="B10" s="18" t="s">
        <v>121</v>
      </c>
      <c r="C10" s="30"/>
      <c r="D10" s="30"/>
      <c r="E10" s="31"/>
      <c r="F10" s="18" t="s">
        <v>282</v>
      </c>
    </row>
    <row r="11" spans="1:22" x14ac:dyDescent="0.2">
      <c r="B11" s="146" t="s">
        <v>122</v>
      </c>
      <c r="C11" s="147"/>
      <c r="F11" s="125"/>
      <c r="G11" s="126"/>
      <c r="H11" s="140" t="s">
        <v>281</v>
      </c>
      <c r="I11" s="141"/>
    </row>
    <row r="12" spans="1:22" x14ac:dyDescent="0.2">
      <c r="B12" s="148">
        <v>0.98895699999999997</v>
      </c>
      <c r="C12" s="149"/>
      <c r="F12" s="150" t="s">
        <v>1</v>
      </c>
      <c r="G12" s="151"/>
      <c r="H12" s="142">
        <v>0.45080231510000002</v>
      </c>
      <c r="I12" s="143"/>
    </row>
    <row r="13" spans="1:22" x14ac:dyDescent="0.2">
      <c r="F13" s="138" t="s">
        <v>124</v>
      </c>
      <c r="G13" s="139"/>
      <c r="H13" s="144">
        <v>0.46069399490000001</v>
      </c>
      <c r="I13" s="145"/>
    </row>
    <row r="16" spans="1:22" x14ac:dyDescent="0.2">
      <c r="B16" s="32" t="s">
        <v>290</v>
      </c>
      <c r="C16" s="20"/>
      <c r="D16" s="33"/>
      <c r="E16" s="33"/>
      <c r="F16" s="20"/>
      <c r="G16" s="20"/>
      <c r="H16" s="20"/>
      <c r="I16" s="20"/>
    </row>
    <row r="17" spans="2:20" x14ac:dyDescent="0.2">
      <c r="B17" s="46" t="s">
        <v>125</v>
      </c>
      <c r="C17" s="20"/>
      <c r="D17" s="33"/>
      <c r="E17" s="33"/>
      <c r="F17" s="20"/>
      <c r="G17" s="20"/>
      <c r="H17" s="48"/>
      <c r="I17" s="20"/>
    </row>
    <row r="18" spans="2:20" ht="25.5" x14ac:dyDescent="0.2">
      <c r="B18" s="127" t="s">
        <v>289</v>
      </c>
      <c r="C18" s="128" t="s">
        <v>106</v>
      </c>
      <c r="D18" s="129" t="s">
        <v>107</v>
      </c>
      <c r="E18" s="34"/>
      <c r="F18" s="47"/>
      <c r="G18" s="35"/>
      <c r="H18" s="47"/>
      <c r="I18" s="35"/>
    </row>
    <row r="19" spans="2:20" x14ac:dyDescent="0.2">
      <c r="B19" s="36" t="s">
        <v>115</v>
      </c>
      <c r="C19" s="37">
        <v>0</v>
      </c>
      <c r="D19" s="43">
        <f t="shared" ref="D19:D27" si="0">C19/SUM($C$19:$C$26)</f>
        <v>0</v>
      </c>
      <c r="E19" s="38"/>
      <c r="F19" s="48"/>
      <c r="G19" s="20"/>
      <c r="H19" s="48"/>
      <c r="I19" s="20"/>
    </row>
    <row r="20" spans="2:20" x14ac:dyDescent="0.2">
      <c r="B20" s="39" t="s">
        <v>116</v>
      </c>
      <c r="C20" s="40">
        <v>37</v>
      </c>
      <c r="D20" s="44">
        <f t="shared" si="0"/>
        <v>1.0949985202722699E-2</v>
      </c>
      <c r="E20" s="33"/>
      <c r="F20" s="48"/>
      <c r="G20" s="20"/>
      <c r="H20" s="48"/>
      <c r="I20" s="20"/>
    </row>
    <row r="21" spans="2:20" x14ac:dyDescent="0.2">
      <c r="B21" s="39" t="s">
        <v>117</v>
      </c>
      <c r="C21" s="40">
        <v>255</v>
      </c>
      <c r="D21" s="44">
        <f t="shared" si="0"/>
        <v>7.5466114234980758E-2</v>
      </c>
      <c r="E21" s="33"/>
      <c r="F21" s="48"/>
      <c r="G21" s="20"/>
      <c r="H21" s="48"/>
      <c r="I21" s="20"/>
    </row>
    <row r="22" spans="2:20" x14ac:dyDescent="0.2">
      <c r="B22" s="39" t="s">
        <v>102</v>
      </c>
      <c r="C22" s="40">
        <v>943</v>
      </c>
      <c r="D22" s="44">
        <f t="shared" si="0"/>
        <v>0.27907664989641906</v>
      </c>
      <c r="E22" s="33"/>
      <c r="F22" s="48"/>
      <c r="G22" s="20"/>
      <c r="H22" s="48"/>
      <c r="I22" s="20"/>
    </row>
    <row r="23" spans="2:20" x14ac:dyDescent="0.2">
      <c r="B23" s="39" t="s">
        <v>103</v>
      </c>
      <c r="C23" s="40">
        <v>1351</v>
      </c>
      <c r="D23" s="44">
        <f t="shared" si="0"/>
        <v>0.39982243267238826</v>
      </c>
      <c r="E23" s="33"/>
      <c r="F23" s="48"/>
      <c r="G23" s="20"/>
      <c r="H23" s="48"/>
      <c r="I23" s="20"/>
    </row>
    <row r="24" spans="2:20" x14ac:dyDescent="0.2">
      <c r="B24" s="39" t="s">
        <v>118</v>
      </c>
      <c r="C24" s="40">
        <v>672</v>
      </c>
      <c r="D24" s="44">
        <f t="shared" si="0"/>
        <v>0.19887540692512579</v>
      </c>
      <c r="E24" s="33"/>
      <c r="F24" s="48"/>
      <c r="G24" s="20"/>
      <c r="H24" s="48"/>
      <c r="I24" s="20"/>
    </row>
    <row r="25" spans="2:20" x14ac:dyDescent="0.2">
      <c r="B25" s="39" t="s">
        <v>119</v>
      </c>
      <c r="C25" s="40">
        <v>119</v>
      </c>
      <c r="D25" s="44">
        <f t="shared" si="0"/>
        <v>3.5217519976324357E-2</v>
      </c>
      <c r="E25" s="33"/>
      <c r="F25" s="48"/>
      <c r="G25" s="20"/>
      <c r="H25" s="48"/>
      <c r="I25" s="20"/>
    </row>
    <row r="26" spans="2:20" x14ac:dyDescent="0.2">
      <c r="B26" s="41" t="s">
        <v>120</v>
      </c>
      <c r="C26" s="42">
        <v>2</v>
      </c>
      <c r="D26" s="45">
        <f t="shared" si="0"/>
        <v>5.9189109203906483E-4</v>
      </c>
      <c r="E26" s="33"/>
      <c r="F26" s="48"/>
      <c r="G26" s="20"/>
      <c r="H26" s="48"/>
      <c r="I26" s="20"/>
    </row>
    <row r="27" spans="2:20" x14ac:dyDescent="0.2">
      <c r="B27" s="50" t="s">
        <v>123</v>
      </c>
      <c r="C27" s="51">
        <f>SUM(C19:C26)</f>
        <v>3379</v>
      </c>
      <c r="D27" s="52">
        <f t="shared" si="0"/>
        <v>1</v>
      </c>
      <c r="E27" s="33"/>
      <c r="F27" s="48"/>
      <c r="G27" s="20"/>
      <c r="H27" s="48"/>
      <c r="I27" s="20"/>
    </row>
    <row r="28" spans="2:20" x14ac:dyDescent="0.2">
      <c r="F28" s="49"/>
      <c r="H28" s="49"/>
    </row>
    <row r="29" spans="2:20" x14ac:dyDescent="0.2">
      <c r="H29" s="49"/>
      <c r="S29" s="20"/>
      <c r="T29" s="20"/>
    </row>
    <row r="30" spans="2:20" x14ac:dyDescent="0.2">
      <c r="H30" s="49"/>
      <c r="S30" s="20"/>
      <c r="T30" s="20"/>
    </row>
    <row r="31" spans="2:20" x14ac:dyDescent="0.2">
      <c r="H31" s="49"/>
      <c r="S31" s="20"/>
      <c r="T31" s="20"/>
    </row>
    <row r="32" spans="2:20" x14ac:dyDescent="0.2">
      <c r="H32" s="49"/>
      <c r="S32" s="20"/>
      <c r="T32" s="20"/>
    </row>
    <row r="33" spans="6:20" x14ac:dyDescent="0.2">
      <c r="H33" s="49"/>
      <c r="S33" s="20"/>
      <c r="T33" s="20"/>
    </row>
    <row r="34" spans="6:20" x14ac:dyDescent="0.2">
      <c r="F34" s="49"/>
      <c r="H34" s="49"/>
    </row>
    <row r="35" spans="6:20" x14ac:dyDescent="0.2">
      <c r="F35" s="49"/>
      <c r="H35" s="49"/>
    </row>
    <row r="36" spans="6:20" x14ac:dyDescent="0.2">
      <c r="F36" s="49"/>
      <c r="H36" s="49"/>
    </row>
    <row r="37" spans="6:20" x14ac:dyDescent="0.2">
      <c r="F37" s="49"/>
      <c r="H37" s="49"/>
    </row>
    <row r="38" spans="6:20" x14ac:dyDescent="0.2">
      <c r="F38" s="49"/>
      <c r="H38" s="49"/>
    </row>
    <row r="39" spans="6:20" x14ac:dyDescent="0.2">
      <c r="F39" s="49"/>
      <c r="H39" s="49"/>
    </row>
    <row r="40" spans="6:20" x14ac:dyDescent="0.2">
      <c r="F40" s="49"/>
      <c r="H40" s="49"/>
    </row>
    <row r="41" spans="6:20" x14ac:dyDescent="0.2">
      <c r="H41" s="49"/>
    </row>
    <row r="42" spans="6:20" x14ac:dyDescent="0.2">
      <c r="H42" s="49"/>
    </row>
  </sheetData>
  <mergeCells count="13">
    <mergeCell ref="T3:T4"/>
    <mergeCell ref="C3:C4"/>
    <mergeCell ref="D3:D4"/>
    <mergeCell ref="E3:E4"/>
    <mergeCell ref="F3:F4"/>
    <mergeCell ref="G3:S3"/>
    <mergeCell ref="F13:G13"/>
    <mergeCell ref="H11:I11"/>
    <mergeCell ref="H12:I12"/>
    <mergeCell ref="H13:I13"/>
    <mergeCell ref="B11:C11"/>
    <mergeCell ref="B12:C12"/>
    <mergeCell ref="F12:G12"/>
  </mergeCells>
  <hyperlinks>
    <hyperlink ref="A1" location="Overview!A1" display="Overview"/>
  </hyperlinks>
  <printOptions horizontalCentered="1" verticalCentered="1"/>
  <pageMargins left="0.7" right="0.7" top="0.75" bottom="0.75" header="0.3" footer="0.3"/>
  <pageSetup scale="90" fitToWidth="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zoomScale="90" zoomScaleNormal="90" workbookViewId="0"/>
  </sheetViews>
  <sheetFormatPr defaultRowHeight="12.75" x14ac:dyDescent="0.2"/>
  <cols>
    <col min="1" max="1" width="9.140625" style="20"/>
    <col min="2" max="2" width="10" style="20" customWidth="1"/>
    <col min="3" max="3" width="34" style="20" customWidth="1"/>
    <col min="4" max="6" width="18.28515625" style="20" customWidth="1"/>
    <col min="7" max="8" width="18.28515625" style="81" customWidth="1"/>
    <col min="9" max="9" width="18.28515625" style="82" customWidth="1"/>
    <col min="10" max="12" width="18" style="83" customWidth="1"/>
    <col min="13" max="15" width="18" style="20" customWidth="1"/>
    <col min="16" max="16384" width="9.140625" style="20"/>
  </cols>
  <sheetData>
    <row r="1" spans="1:12" x14ac:dyDescent="0.2">
      <c r="A1" s="116" t="s">
        <v>273</v>
      </c>
    </row>
    <row r="2" spans="1:12" x14ac:dyDescent="0.2">
      <c r="B2" s="18" t="s">
        <v>271</v>
      </c>
    </row>
    <row r="3" spans="1:12" x14ac:dyDescent="0.2">
      <c r="B3" s="130"/>
      <c r="C3" s="131"/>
      <c r="D3" s="159" t="s">
        <v>126</v>
      </c>
      <c r="E3" s="160"/>
      <c r="F3" s="161"/>
      <c r="G3" s="160" t="s">
        <v>127</v>
      </c>
      <c r="H3" s="160"/>
      <c r="I3" s="161"/>
      <c r="J3" s="160" t="s">
        <v>128</v>
      </c>
      <c r="K3" s="160"/>
      <c r="L3" s="161"/>
    </row>
    <row r="4" spans="1:12" s="35" customFormat="1" x14ac:dyDescent="0.2">
      <c r="B4" s="132"/>
      <c r="C4" s="133"/>
      <c r="D4" s="134" t="s">
        <v>124</v>
      </c>
      <c r="E4" s="134" t="s">
        <v>129</v>
      </c>
      <c r="F4" s="135" t="s">
        <v>130</v>
      </c>
      <c r="G4" s="134" t="s">
        <v>124</v>
      </c>
      <c r="H4" s="134" t="s">
        <v>129</v>
      </c>
      <c r="I4" s="135" t="s">
        <v>130</v>
      </c>
      <c r="J4" s="134" t="s">
        <v>124</v>
      </c>
      <c r="K4" s="134" t="s">
        <v>129</v>
      </c>
      <c r="L4" s="135" t="s">
        <v>130</v>
      </c>
    </row>
    <row r="5" spans="1:12" x14ac:dyDescent="0.2">
      <c r="B5" s="91" t="s">
        <v>123</v>
      </c>
      <c r="C5" s="92"/>
      <c r="D5" s="93"/>
      <c r="E5" s="94"/>
      <c r="F5" s="95"/>
      <c r="G5" s="96">
        <v>19671291</v>
      </c>
      <c r="H5" s="96">
        <v>13302068</v>
      </c>
      <c r="I5" s="97">
        <f t="shared" ref="I5" si="0">(G5-H5)/H5</f>
        <v>0.47881449711428326</v>
      </c>
      <c r="J5" s="94">
        <v>4424753</v>
      </c>
      <c r="K5" s="94">
        <v>4424753</v>
      </c>
      <c r="L5" s="98"/>
    </row>
    <row r="6" spans="1:12" x14ac:dyDescent="0.2">
      <c r="B6" s="99" t="s">
        <v>243</v>
      </c>
      <c r="C6" s="100" t="s">
        <v>244</v>
      </c>
      <c r="D6" s="101">
        <f t="shared" ref="D6:D37" si="1">J6/J$5</f>
        <v>0.26521932410690496</v>
      </c>
      <c r="E6" s="102">
        <f t="shared" ref="E6:E37" si="2">K6/K$5</f>
        <v>0.13581549071778695</v>
      </c>
      <c r="F6" s="103">
        <f t="shared" ref="F6:F37" si="3">D6-E6</f>
        <v>0.12940383338911801</v>
      </c>
      <c r="G6" s="104">
        <v>1639713</v>
      </c>
      <c r="H6" s="104">
        <v>886435</v>
      </c>
      <c r="I6" s="105">
        <f t="shared" ref="I6:I37" si="4">(G6-H6)/H6</f>
        <v>0.8497836840828713</v>
      </c>
      <c r="J6" s="106">
        <v>1173530</v>
      </c>
      <c r="K6" s="106">
        <v>600950</v>
      </c>
      <c r="L6" s="103">
        <f t="shared" ref="L6:L37" si="5">(J6-K6)/K6</f>
        <v>0.95279141359514108</v>
      </c>
    </row>
    <row r="7" spans="1:12" x14ac:dyDescent="0.2">
      <c r="B7" s="107" t="s">
        <v>209</v>
      </c>
      <c r="C7" s="84" t="s">
        <v>210</v>
      </c>
      <c r="D7" s="85">
        <f t="shared" si="1"/>
        <v>0.27798704244056111</v>
      </c>
      <c r="E7" s="86">
        <f t="shared" si="2"/>
        <v>0.1718527565267485</v>
      </c>
      <c r="F7" s="87">
        <f t="shared" si="3"/>
        <v>0.1061342859138126</v>
      </c>
      <c r="G7" s="88">
        <v>1782539</v>
      </c>
      <c r="H7" s="88">
        <v>1146819</v>
      </c>
      <c r="I7" s="89">
        <f t="shared" si="4"/>
        <v>0.5543333342053105</v>
      </c>
      <c r="J7" s="90">
        <v>1230024</v>
      </c>
      <c r="K7" s="90">
        <v>760406</v>
      </c>
      <c r="L7" s="87">
        <f t="shared" si="5"/>
        <v>0.61758849877565403</v>
      </c>
    </row>
    <row r="8" spans="1:12" x14ac:dyDescent="0.2">
      <c r="B8" s="107" t="s">
        <v>233</v>
      </c>
      <c r="C8" s="84" t="s">
        <v>234</v>
      </c>
      <c r="D8" s="85">
        <f t="shared" si="1"/>
        <v>0.26861815789491528</v>
      </c>
      <c r="E8" s="86">
        <f t="shared" si="2"/>
        <v>0.17662138428969934</v>
      </c>
      <c r="F8" s="87">
        <f t="shared" si="3"/>
        <v>9.1996773605215937E-2</v>
      </c>
      <c r="G8" s="88">
        <v>1692407</v>
      </c>
      <c r="H8" s="88">
        <v>1155102</v>
      </c>
      <c r="I8" s="89">
        <f t="shared" si="4"/>
        <v>0.46515805530593834</v>
      </c>
      <c r="J8" s="90">
        <v>1188569</v>
      </c>
      <c r="K8" s="90">
        <v>781506</v>
      </c>
      <c r="L8" s="87">
        <f t="shared" si="5"/>
        <v>0.520869961331071</v>
      </c>
    </row>
    <row r="9" spans="1:12" x14ac:dyDescent="0.2">
      <c r="B9" s="107" t="s">
        <v>217</v>
      </c>
      <c r="C9" s="84" t="s">
        <v>218</v>
      </c>
      <c r="D9" s="85">
        <f t="shared" si="1"/>
        <v>0.2573664563875091</v>
      </c>
      <c r="E9" s="86">
        <f t="shared" si="2"/>
        <v>0.17299248116222532</v>
      </c>
      <c r="F9" s="87">
        <f t="shared" si="3"/>
        <v>8.4373975225283782E-2</v>
      </c>
      <c r="G9" s="88">
        <v>1557948</v>
      </c>
      <c r="H9" s="88">
        <v>1072342</v>
      </c>
      <c r="I9" s="89">
        <f t="shared" si="4"/>
        <v>0.45284620018613464</v>
      </c>
      <c r="J9" s="90">
        <v>1138783</v>
      </c>
      <c r="K9" s="90">
        <v>765449</v>
      </c>
      <c r="L9" s="87">
        <f t="shared" si="5"/>
        <v>0.48773203701356982</v>
      </c>
    </row>
    <row r="10" spans="1:12" x14ac:dyDescent="0.2">
      <c r="B10" s="107" t="s">
        <v>207</v>
      </c>
      <c r="C10" s="84" t="s">
        <v>208</v>
      </c>
      <c r="D10" s="85">
        <f t="shared" si="1"/>
        <v>0.1107076485399298</v>
      </c>
      <c r="E10" s="86">
        <f t="shared" si="2"/>
        <v>5.1548188113551198E-2</v>
      </c>
      <c r="F10" s="87">
        <f t="shared" si="3"/>
        <v>5.9159460426378603E-2</v>
      </c>
      <c r="G10" s="88">
        <v>720715</v>
      </c>
      <c r="H10" s="88">
        <v>365168</v>
      </c>
      <c r="I10" s="89">
        <f t="shared" si="4"/>
        <v>0.97365322262629805</v>
      </c>
      <c r="J10" s="90">
        <v>489854</v>
      </c>
      <c r="K10" s="90">
        <v>228088</v>
      </c>
      <c r="L10" s="87">
        <f t="shared" si="5"/>
        <v>1.1476535372312442</v>
      </c>
    </row>
    <row r="11" spans="1:12" x14ac:dyDescent="0.2">
      <c r="B11" s="107" t="s">
        <v>229</v>
      </c>
      <c r="C11" s="84" t="s">
        <v>230</v>
      </c>
      <c r="D11" s="85">
        <f t="shared" si="1"/>
        <v>0.19992980399131885</v>
      </c>
      <c r="E11" s="86">
        <f t="shared" si="2"/>
        <v>0.15328968645255453</v>
      </c>
      <c r="F11" s="87">
        <f t="shared" si="3"/>
        <v>4.664011753876432E-2</v>
      </c>
      <c r="G11" s="88">
        <v>1218525</v>
      </c>
      <c r="H11" s="88">
        <v>945939</v>
      </c>
      <c r="I11" s="89">
        <f t="shared" si="4"/>
        <v>0.28816445880759756</v>
      </c>
      <c r="J11" s="90">
        <v>884640</v>
      </c>
      <c r="K11" s="90">
        <v>678269</v>
      </c>
      <c r="L11" s="87">
        <f t="shared" si="5"/>
        <v>0.3042612886627577</v>
      </c>
    </row>
    <row r="12" spans="1:12" x14ac:dyDescent="0.2">
      <c r="B12" s="107" t="s">
        <v>133</v>
      </c>
      <c r="C12" s="84" t="s">
        <v>134</v>
      </c>
      <c r="D12" s="85">
        <f t="shared" si="1"/>
        <v>6.7388620336547606E-2</v>
      </c>
      <c r="E12" s="86">
        <f t="shared" si="2"/>
        <v>2.2038970310885149E-2</v>
      </c>
      <c r="F12" s="87">
        <f t="shared" si="3"/>
        <v>4.5349650025662457E-2</v>
      </c>
      <c r="G12" s="88">
        <v>428690</v>
      </c>
      <c r="H12" s="88">
        <v>159288</v>
      </c>
      <c r="I12" s="89">
        <f t="shared" si="4"/>
        <v>1.6912887348701722</v>
      </c>
      <c r="J12" s="90">
        <v>298178</v>
      </c>
      <c r="K12" s="90">
        <v>97517</v>
      </c>
      <c r="L12" s="87">
        <f t="shared" si="5"/>
        <v>2.0577027595188531</v>
      </c>
    </row>
    <row r="13" spans="1:12" x14ac:dyDescent="0.2">
      <c r="B13" s="107" t="s">
        <v>153</v>
      </c>
      <c r="C13" s="84" t="s">
        <v>154</v>
      </c>
      <c r="D13" s="85">
        <f t="shared" si="1"/>
        <v>0.21961293658651682</v>
      </c>
      <c r="E13" s="86">
        <f t="shared" si="2"/>
        <v>0.18169737384211052</v>
      </c>
      <c r="F13" s="87">
        <f t="shared" si="3"/>
        <v>3.79155627444063E-2</v>
      </c>
      <c r="G13" s="88">
        <v>1291956</v>
      </c>
      <c r="H13" s="88">
        <v>1092245</v>
      </c>
      <c r="I13" s="89">
        <f t="shared" si="4"/>
        <v>0.18284450832917523</v>
      </c>
      <c r="J13" s="90">
        <v>971733</v>
      </c>
      <c r="K13" s="90">
        <v>803966</v>
      </c>
      <c r="L13" s="87">
        <f t="shared" si="5"/>
        <v>0.20867424741842316</v>
      </c>
    </row>
    <row r="14" spans="1:12" x14ac:dyDescent="0.2">
      <c r="B14" s="107" t="s">
        <v>193</v>
      </c>
      <c r="C14" s="84" t="s">
        <v>194</v>
      </c>
      <c r="D14" s="85">
        <f t="shared" si="1"/>
        <v>9.6609460460278795E-2</v>
      </c>
      <c r="E14" s="86">
        <f t="shared" si="2"/>
        <v>6.0783957884202801E-2</v>
      </c>
      <c r="F14" s="87">
        <f t="shared" si="3"/>
        <v>3.5825502576075995E-2</v>
      </c>
      <c r="G14" s="88">
        <v>622505</v>
      </c>
      <c r="H14" s="88">
        <v>402045</v>
      </c>
      <c r="I14" s="89">
        <f t="shared" si="4"/>
        <v>0.54834657811936471</v>
      </c>
      <c r="J14" s="90">
        <v>427473</v>
      </c>
      <c r="K14" s="90">
        <v>268954</v>
      </c>
      <c r="L14" s="87">
        <f t="shared" si="5"/>
        <v>0.58939075083471526</v>
      </c>
    </row>
    <row r="15" spans="1:12" x14ac:dyDescent="0.2">
      <c r="B15" s="107" t="s">
        <v>155</v>
      </c>
      <c r="C15" s="84" t="s">
        <v>156</v>
      </c>
      <c r="D15" s="85">
        <f t="shared" si="1"/>
        <v>5.756954116986869E-2</v>
      </c>
      <c r="E15" s="86">
        <f t="shared" si="2"/>
        <v>2.2573237421388267E-2</v>
      </c>
      <c r="F15" s="87">
        <f t="shared" si="3"/>
        <v>3.4996303748480423E-2</v>
      </c>
      <c r="G15" s="88">
        <v>364243</v>
      </c>
      <c r="H15" s="88">
        <v>155463</v>
      </c>
      <c r="I15" s="89">
        <f t="shared" si="4"/>
        <v>1.3429562017972121</v>
      </c>
      <c r="J15" s="90">
        <v>254731</v>
      </c>
      <c r="K15" s="90">
        <v>99881</v>
      </c>
      <c r="L15" s="87">
        <f t="shared" si="5"/>
        <v>1.5503449104434277</v>
      </c>
    </row>
    <row r="16" spans="1:12" x14ac:dyDescent="0.2">
      <c r="B16" s="107" t="s">
        <v>259</v>
      </c>
      <c r="C16" s="84" t="s">
        <v>260</v>
      </c>
      <c r="D16" s="85">
        <f t="shared" si="1"/>
        <v>4.2423384988947405E-2</v>
      </c>
      <c r="E16" s="86">
        <f t="shared" si="2"/>
        <v>1.2894957074440088E-2</v>
      </c>
      <c r="F16" s="87">
        <f t="shared" si="3"/>
        <v>2.9528427914507317E-2</v>
      </c>
      <c r="G16" s="88">
        <v>235477</v>
      </c>
      <c r="H16" s="88">
        <v>78016</v>
      </c>
      <c r="I16" s="89">
        <f t="shared" si="4"/>
        <v>2.0183167555373256</v>
      </c>
      <c r="J16" s="90">
        <v>187713</v>
      </c>
      <c r="K16" s="90">
        <v>57057</v>
      </c>
      <c r="L16" s="87">
        <f t="shared" si="5"/>
        <v>2.2899206057100794</v>
      </c>
    </row>
    <row r="17" spans="2:12" x14ac:dyDescent="0.2">
      <c r="B17" s="107" t="s">
        <v>211</v>
      </c>
      <c r="C17" s="84" t="s">
        <v>212</v>
      </c>
      <c r="D17" s="85">
        <f t="shared" si="1"/>
        <v>3.6400223922103674E-2</v>
      </c>
      <c r="E17" s="86">
        <f t="shared" si="2"/>
        <v>1.0701840306114261E-2</v>
      </c>
      <c r="F17" s="87">
        <f t="shared" si="3"/>
        <v>2.5698383615989411E-2</v>
      </c>
      <c r="G17" s="88">
        <v>220107</v>
      </c>
      <c r="H17" s="88">
        <v>73483</v>
      </c>
      <c r="I17" s="89">
        <f t="shared" si="4"/>
        <v>1.9953458623082889</v>
      </c>
      <c r="J17" s="90">
        <v>161062</v>
      </c>
      <c r="K17" s="90">
        <v>47353</v>
      </c>
      <c r="L17" s="87">
        <f t="shared" si="5"/>
        <v>2.4013050915464702</v>
      </c>
    </row>
    <row r="18" spans="2:12" x14ac:dyDescent="0.2">
      <c r="B18" s="107" t="s">
        <v>163</v>
      </c>
      <c r="C18" s="84" t="s">
        <v>164</v>
      </c>
      <c r="D18" s="85">
        <f t="shared" si="1"/>
        <v>4.1060145052164494E-2</v>
      </c>
      <c r="E18" s="86">
        <f t="shared" si="2"/>
        <v>1.7146267825571281E-2</v>
      </c>
      <c r="F18" s="87">
        <f t="shared" si="3"/>
        <v>2.3913877226593213E-2</v>
      </c>
      <c r="G18" s="88">
        <v>253754</v>
      </c>
      <c r="H18" s="88">
        <v>115881</v>
      </c>
      <c r="I18" s="89">
        <f t="shared" si="4"/>
        <v>1.1897808959190894</v>
      </c>
      <c r="J18" s="90">
        <v>181681</v>
      </c>
      <c r="K18" s="90">
        <v>75868</v>
      </c>
      <c r="L18" s="87">
        <f t="shared" si="5"/>
        <v>1.3946986871935467</v>
      </c>
    </row>
    <row r="19" spans="2:12" x14ac:dyDescent="0.2">
      <c r="B19" s="107" t="s">
        <v>199</v>
      </c>
      <c r="C19" s="84" t="s">
        <v>200</v>
      </c>
      <c r="D19" s="85">
        <f t="shared" si="1"/>
        <v>5.6698984101485439E-2</v>
      </c>
      <c r="E19" s="86">
        <f t="shared" si="2"/>
        <v>3.4031730132732835E-2</v>
      </c>
      <c r="F19" s="87">
        <f t="shared" si="3"/>
        <v>2.2667253968752604E-2</v>
      </c>
      <c r="G19" s="88">
        <v>360295</v>
      </c>
      <c r="H19" s="88">
        <v>226902</v>
      </c>
      <c r="I19" s="89">
        <f t="shared" si="4"/>
        <v>0.58788816317176573</v>
      </c>
      <c r="J19" s="90">
        <v>250879</v>
      </c>
      <c r="K19" s="90">
        <v>150582</v>
      </c>
      <c r="L19" s="87">
        <f t="shared" si="5"/>
        <v>0.66606234476896309</v>
      </c>
    </row>
    <row r="20" spans="2:12" x14ac:dyDescent="0.2">
      <c r="B20" s="107" t="s">
        <v>221</v>
      </c>
      <c r="C20" s="84" t="s">
        <v>222</v>
      </c>
      <c r="D20" s="85">
        <f t="shared" si="1"/>
        <v>5.8062676040899909E-2</v>
      </c>
      <c r="E20" s="86">
        <f t="shared" si="2"/>
        <v>3.704726568918084E-2</v>
      </c>
      <c r="F20" s="87">
        <f t="shared" si="3"/>
        <v>2.1015410351719069E-2</v>
      </c>
      <c r="G20" s="88">
        <v>348182</v>
      </c>
      <c r="H20" s="88">
        <v>232879</v>
      </c>
      <c r="I20" s="89">
        <f t="shared" si="4"/>
        <v>0.49511978323507055</v>
      </c>
      <c r="J20" s="90">
        <v>256913</v>
      </c>
      <c r="K20" s="90">
        <v>163925</v>
      </c>
      <c r="L20" s="87">
        <f t="shared" si="5"/>
        <v>0.56725941741650143</v>
      </c>
    </row>
    <row r="21" spans="2:12" x14ac:dyDescent="0.2">
      <c r="B21" s="107" t="s">
        <v>263</v>
      </c>
      <c r="C21" s="84" t="s">
        <v>264</v>
      </c>
      <c r="D21" s="85">
        <f t="shared" si="1"/>
        <v>5.8058834018531659E-2</v>
      </c>
      <c r="E21" s="86">
        <f t="shared" si="2"/>
        <v>3.7681425381258571E-2</v>
      </c>
      <c r="F21" s="87">
        <f t="shared" si="3"/>
        <v>2.0377408637273088E-2</v>
      </c>
      <c r="G21" s="88">
        <v>375506</v>
      </c>
      <c r="H21" s="88">
        <v>253187</v>
      </c>
      <c r="I21" s="89">
        <f t="shared" si="4"/>
        <v>0.48311722165830001</v>
      </c>
      <c r="J21" s="90">
        <v>256896</v>
      </c>
      <c r="K21" s="90">
        <v>166731</v>
      </c>
      <c r="L21" s="87">
        <f t="shared" si="5"/>
        <v>0.54078125843424441</v>
      </c>
    </row>
    <row r="22" spans="2:12" x14ac:dyDescent="0.2">
      <c r="B22" s="107" t="s">
        <v>235</v>
      </c>
      <c r="C22" s="84" t="s">
        <v>236</v>
      </c>
      <c r="D22" s="85">
        <f t="shared" si="1"/>
        <v>2.9280052468465472E-2</v>
      </c>
      <c r="E22" s="86">
        <f t="shared" si="2"/>
        <v>1.2010613925794276E-2</v>
      </c>
      <c r="F22" s="87">
        <f t="shared" si="3"/>
        <v>1.7269438542671198E-2</v>
      </c>
      <c r="G22" s="88">
        <v>189347</v>
      </c>
      <c r="H22" s="88">
        <v>85444</v>
      </c>
      <c r="I22" s="89">
        <f t="shared" si="4"/>
        <v>1.2160362342586957</v>
      </c>
      <c r="J22" s="90">
        <v>129557</v>
      </c>
      <c r="K22" s="90">
        <v>53144</v>
      </c>
      <c r="L22" s="87">
        <f t="shared" si="5"/>
        <v>1.4378481107933163</v>
      </c>
    </row>
    <row r="23" spans="2:12" x14ac:dyDescent="0.2">
      <c r="B23" s="107" t="s">
        <v>227</v>
      </c>
      <c r="C23" s="84" t="s">
        <v>228</v>
      </c>
      <c r="D23" s="85">
        <f t="shared" si="1"/>
        <v>4.5559831249337532E-2</v>
      </c>
      <c r="E23" s="86">
        <f t="shared" si="2"/>
        <v>2.8343277014558778E-2</v>
      </c>
      <c r="F23" s="87">
        <f t="shared" si="3"/>
        <v>1.7216554234778754E-2</v>
      </c>
      <c r="G23" s="88">
        <v>291361</v>
      </c>
      <c r="H23" s="88">
        <v>190317</v>
      </c>
      <c r="I23" s="89">
        <f t="shared" si="4"/>
        <v>0.53092472033502003</v>
      </c>
      <c r="J23" s="90">
        <v>201591</v>
      </c>
      <c r="K23" s="90">
        <v>125412</v>
      </c>
      <c r="L23" s="87">
        <f t="shared" si="5"/>
        <v>0.60742991101330013</v>
      </c>
    </row>
    <row r="24" spans="2:12" x14ac:dyDescent="0.2">
      <c r="B24" s="107" t="s">
        <v>171</v>
      </c>
      <c r="C24" s="84" t="s">
        <v>172</v>
      </c>
      <c r="D24" s="85">
        <f t="shared" si="1"/>
        <v>6.2960576556476716E-2</v>
      </c>
      <c r="E24" s="86">
        <f t="shared" si="2"/>
        <v>4.6269475380885668E-2</v>
      </c>
      <c r="F24" s="87">
        <f t="shared" si="3"/>
        <v>1.6691101175591048E-2</v>
      </c>
      <c r="G24" s="88">
        <v>379843</v>
      </c>
      <c r="H24" s="88">
        <v>283311</v>
      </c>
      <c r="I24" s="89">
        <f t="shared" si="4"/>
        <v>0.34072803385678635</v>
      </c>
      <c r="J24" s="90">
        <v>278585</v>
      </c>
      <c r="K24" s="90">
        <v>204731</v>
      </c>
      <c r="L24" s="87">
        <f t="shared" si="5"/>
        <v>0.36073677166623519</v>
      </c>
    </row>
    <row r="25" spans="2:12" x14ac:dyDescent="0.2">
      <c r="B25" s="107" t="s">
        <v>147</v>
      </c>
      <c r="C25" s="84" t="s">
        <v>148</v>
      </c>
      <c r="D25" s="85">
        <f t="shared" si="1"/>
        <v>5.852823875140601E-2</v>
      </c>
      <c r="E25" s="86">
        <f t="shared" si="2"/>
        <v>4.4172635173081981E-2</v>
      </c>
      <c r="F25" s="87">
        <f t="shared" si="3"/>
        <v>1.4355603578324029E-2</v>
      </c>
      <c r="G25" s="88">
        <v>375225</v>
      </c>
      <c r="H25" s="88">
        <v>289962</v>
      </c>
      <c r="I25" s="89">
        <f t="shared" si="4"/>
        <v>0.29404887536987606</v>
      </c>
      <c r="J25" s="90">
        <v>258973</v>
      </c>
      <c r="K25" s="90">
        <v>195453</v>
      </c>
      <c r="L25" s="87">
        <f t="shared" si="5"/>
        <v>0.32498861618905822</v>
      </c>
    </row>
    <row r="26" spans="2:12" x14ac:dyDescent="0.2">
      <c r="B26" s="107" t="s">
        <v>165</v>
      </c>
      <c r="C26" s="84" t="s">
        <v>166</v>
      </c>
      <c r="D26" s="85">
        <f t="shared" si="1"/>
        <v>2.7265702740921358E-2</v>
      </c>
      <c r="E26" s="86">
        <f t="shared" si="2"/>
        <v>1.3957615261236051E-2</v>
      </c>
      <c r="F26" s="87">
        <f t="shared" si="3"/>
        <v>1.3308087479685307E-2</v>
      </c>
      <c r="G26" s="88">
        <v>172665</v>
      </c>
      <c r="H26" s="88">
        <v>95788</v>
      </c>
      <c r="I26" s="89">
        <f t="shared" si="4"/>
        <v>0.80257443521109118</v>
      </c>
      <c r="J26" s="90">
        <v>120644</v>
      </c>
      <c r="K26" s="90">
        <v>61759</v>
      </c>
      <c r="L26" s="87">
        <f t="shared" si="5"/>
        <v>0.95346427241373732</v>
      </c>
    </row>
    <row r="27" spans="2:12" x14ac:dyDescent="0.2">
      <c r="B27" s="107" t="s">
        <v>247</v>
      </c>
      <c r="C27" s="84" t="s">
        <v>248</v>
      </c>
      <c r="D27" s="85">
        <f t="shared" si="1"/>
        <v>3.7754423806255398E-2</v>
      </c>
      <c r="E27" s="86">
        <f t="shared" si="2"/>
        <v>2.4602277234458059E-2</v>
      </c>
      <c r="F27" s="87">
        <f t="shared" si="3"/>
        <v>1.3152146571797339E-2</v>
      </c>
      <c r="G27" s="88">
        <v>247160</v>
      </c>
      <c r="H27" s="88">
        <v>166855</v>
      </c>
      <c r="I27" s="89">
        <f t="shared" si="4"/>
        <v>0.48128614665428066</v>
      </c>
      <c r="J27" s="90">
        <v>167054</v>
      </c>
      <c r="K27" s="90">
        <v>108859</v>
      </c>
      <c r="L27" s="87">
        <f t="shared" si="5"/>
        <v>0.5345906172204411</v>
      </c>
    </row>
    <row r="28" spans="2:12" x14ac:dyDescent="0.2">
      <c r="B28" s="107" t="s">
        <v>213</v>
      </c>
      <c r="C28" s="84" t="s">
        <v>214</v>
      </c>
      <c r="D28" s="85">
        <f t="shared" si="1"/>
        <v>3.0395142960522314E-2</v>
      </c>
      <c r="E28" s="86">
        <f t="shared" si="2"/>
        <v>1.7257686474250654E-2</v>
      </c>
      <c r="F28" s="87">
        <f t="shared" si="3"/>
        <v>1.3137456486271661E-2</v>
      </c>
      <c r="G28" s="88">
        <v>187827</v>
      </c>
      <c r="H28" s="88">
        <v>114193</v>
      </c>
      <c r="I28" s="89">
        <f t="shared" si="4"/>
        <v>0.64482061072044694</v>
      </c>
      <c r="J28" s="90">
        <v>134491</v>
      </c>
      <c r="K28" s="90">
        <v>76361</v>
      </c>
      <c r="L28" s="87">
        <f t="shared" si="5"/>
        <v>0.76125247181152678</v>
      </c>
    </row>
    <row r="29" spans="2:12" x14ac:dyDescent="0.2">
      <c r="B29" s="107" t="s">
        <v>145</v>
      </c>
      <c r="C29" s="84" t="s">
        <v>146</v>
      </c>
      <c r="D29" s="85">
        <f t="shared" si="1"/>
        <v>6.1487047977593329E-2</v>
      </c>
      <c r="E29" s="86">
        <f t="shared" si="2"/>
        <v>4.8379197663688797E-2</v>
      </c>
      <c r="F29" s="87">
        <f t="shared" si="3"/>
        <v>1.3107850313904532E-2</v>
      </c>
      <c r="G29" s="88">
        <v>416736</v>
      </c>
      <c r="H29" s="88">
        <v>329345</v>
      </c>
      <c r="I29" s="89">
        <f t="shared" si="4"/>
        <v>0.26534788747362187</v>
      </c>
      <c r="J29" s="90">
        <v>272065</v>
      </c>
      <c r="K29" s="90">
        <v>214066</v>
      </c>
      <c r="L29" s="87">
        <f t="shared" si="5"/>
        <v>0.27093980361197012</v>
      </c>
    </row>
    <row r="30" spans="2:12" x14ac:dyDescent="0.2">
      <c r="B30" s="107" t="s">
        <v>183</v>
      </c>
      <c r="C30" s="84" t="s">
        <v>184</v>
      </c>
      <c r="D30" s="85">
        <f t="shared" si="1"/>
        <v>6.6968257889197427E-2</v>
      </c>
      <c r="E30" s="86">
        <f t="shared" si="2"/>
        <v>5.3964594181867324E-2</v>
      </c>
      <c r="F30" s="87">
        <f t="shared" si="3"/>
        <v>1.3003663707330103E-2</v>
      </c>
      <c r="G30" s="88">
        <v>416739</v>
      </c>
      <c r="H30" s="88">
        <v>339979</v>
      </c>
      <c r="I30" s="89">
        <f t="shared" si="4"/>
        <v>0.22577865103432859</v>
      </c>
      <c r="J30" s="90">
        <v>296318</v>
      </c>
      <c r="K30" s="90">
        <v>238780</v>
      </c>
      <c r="L30" s="87">
        <f t="shared" si="5"/>
        <v>0.24096658011558758</v>
      </c>
    </row>
    <row r="31" spans="2:12" x14ac:dyDescent="0.2">
      <c r="B31" s="107" t="s">
        <v>137</v>
      </c>
      <c r="C31" s="84" t="s">
        <v>138</v>
      </c>
      <c r="D31" s="85">
        <f t="shared" si="1"/>
        <v>3.6670973498407707E-2</v>
      </c>
      <c r="E31" s="86">
        <f t="shared" si="2"/>
        <v>2.3832290751596756E-2</v>
      </c>
      <c r="F31" s="87">
        <f t="shared" si="3"/>
        <v>1.283868274681095E-2</v>
      </c>
      <c r="G31" s="88">
        <v>216385</v>
      </c>
      <c r="H31" s="88">
        <v>143661</v>
      </c>
      <c r="I31" s="89">
        <f t="shared" si="4"/>
        <v>0.50621950285742134</v>
      </c>
      <c r="J31" s="90">
        <v>162260</v>
      </c>
      <c r="K31" s="90">
        <v>105452</v>
      </c>
      <c r="L31" s="87">
        <f t="shared" si="5"/>
        <v>0.5387095550582256</v>
      </c>
    </row>
    <row r="32" spans="2:12" x14ac:dyDescent="0.2">
      <c r="B32" s="107" t="s">
        <v>179</v>
      </c>
      <c r="C32" s="84" t="s">
        <v>180</v>
      </c>
      <c r="D32" s="85">
        <f t="shared" si="1"/>
        <v>2.4857206718657515E-2</v>
      </c>
      <c r="E32" s="86">
        <f t="shared" si="2"/>
        <v>1.2958463444174171E-2</v>
      </c>
      <c r="F32" s="87">
        <f t="shared" si="3"/>
        <v>1.1898743274483344E-2</v>
      </c>
      <c r="G32" s="88">
        <v>163150</v>
      </c>
      <c r="H32" s="88">
        <v>91851</v>
      </c>
      <c r="I32" s="89">
        <f t="shared" si="4"/>
        <v>0.77624631196176419</v>
      </c>
      <c r="J32" s="90">
        <v>109987</v>
      </c>
      <c r="K32" s="90">
        <v>57338</v>
      </c>
      <c r="L32" s="87">
        <f t="shared" si="5"/>
        <v>0.91822177264641247</v>
      </c>
    </row>
    <row r="33" spans="2:12" x14ac:dyDescent="0.2">
      <c r="B33" s="107" t="s">
        <v>257</v>
      </c>
      <c r="C33" s="84" t="s">
        <v>258</v>
      </c>
      <c r="D33" s="85">
        <f t="shared" si="1"/>
        <v>2.3521538942399722E-2</v>
      </c>
      <c r="E33" s="86">
        <f t="shared" si="2"/>
        <v>1.320570888363712E-2</v>
      </c>
      <c r="F33" s="87">
        <f t="shared" si="3"/>
        <v>1.0315830058762602E-2</v>
      </c>
      <c r="G33" s="88">
        <v>139746</v>
      </c>
      <c r="H33" s="88">
        <v>81200</v>
      </c>
      <c r="I33" s="89">
        <f t="shared" si="4"/>
        <v>0.72100985221674874</v>
      </c>
      <c r="J33" s="90">
        <v>104077</v>
      </c>
      <c r="K33" s="90">
        <v>58432</v>
      </c>
      <c r="L33" s="87">
        <f t="shared" si="5"/>
        <v>0.78116443044906902</v>
      </c>
    </row>
    <row r="34" spans="2:12" x14ac:dyDescent="0.2">
      <c r="B34" s="107" t="s">
        <v>169</v>
      </c>
      <c r="C34" s="84" t="s">
        <v>170</v>
      </c>
      <c r="D34" s="85">
        <f t="shared" si="1"/>
        <v>2.2875175179269895E-2</v>
      </c>
      <c r="E34" s="86">
        <f t="shared" si="2"/>
        <v>1.4614827087523303E-2</v>
      </c>
      <c r="F34" s="87">
        <f t="shared" si="3"/>
        <v>8.2603480917465919E-3</v>
      </c>
      <c r="G34" s="88">
        <v>152055</v>
      </c>
      <c r="H34" s="88">
        <v>100109</v>
      </c>
      <c r="I34" s="89">
        <f t="shared" si="4"/>
        <v>0.51889440509844265</v>
      </c>
      <c r="J34" s="90">
        <v>101217</v>
      </c>
      <c r="K34" s="90">
        <v>64667</v>
      </c>
      <c r="L34" s="87">
        <f t="shared" si="5"/>
        <v>0.56520327214808175</v>
      </c>
    </row>
    <row r="35" spans="2:12" x14ac:dyDescent="0.2">
      <c r="B35" s="107" t="s">
        <v>223</v>
      </c>
      <c r="C35" s="84" t="s">
        <v>224</v>
      </c>
      <c r="D35" s="85">
        <f t="shared" si="1"/>
        <v>2.2273333675348658E-2</v>
      </c>
      <c r="E35" s="86">
        <f t="shared" si="2"/>
        <v>1.4168248487542695E-2</v>
      </c>
      <c r="F35" s="87">
        <f t="shared" si="3"/>
        <v>8.1050851878059632E-3</v>
      </c>
      <c r="G35" s="88">
        <v>137755</v>
      </c>
      <c r="H35" s="88">
        <v>92330</v>
      </c>
      <c r="I35" s="89">
        <f t="shared" si="4"/>
        <v>0.49198527022636196</v>
      </c>
      <c r="J35" s="90">
        <v>98554</v>
      </c>
      <c r="K35" s="90">
        <v>62691</v>
      </c>
      <c r="L35" s="87">
        <f t="shared" si="5"/>
        <v>0.57205978529613499</v>
      </c>
    </row>
    <row r="36" spans="2:12" x14ac:dyDescent="0.2">
      <c r="B36" s="107" t="s">
        <v>177</v>
      </c>
      <c r="C36" s="84" t="s">
        <v>178</v>
      </c>
      <c r="D36" s="85">
        <f t="shared" si="1"/>
        <v>1.3142880517850375E-2</v>
      </c>
      <c r="E36" s="86">
        <f t="shared" si="2"/>
        <v>5.8830402510603418E-3</v>
      </c>
      <c r="F36" s="87">
        <f t="shared" si="3"/>
        <v>7.2598402667900328E-3</v>
      </c>
      <c r="G36" s="88">
        <v>87435</v>
      </c>
      <c r="H36" s="88">
        <v>43785</v>
      </c>
      <c r="I36" s="89">
        <f t="shared" si="4"/>
        <v>0.99691675231243582</v>
      </c>
      <c r="J36" s="90">
        <v>58154</v>
      </c>
      <c r="K36" s="90">
        <v>26031</v>
      </c>
      <c r="L36" s="87">
        <f t="shared" si="5"/>
        <v>1.2340286581383735</v>
      </c>
    </row>
    <row r="37" spans="2:12" x14ac:dyDescent="0.2">
      <c r="B37" s="107" t="s">
        <v>197</v>
      </c>
      <c r="C37" s="84" t="s">
        <v>198</v>
      </c>
      <c r="D37" s="85">
        <f t="shared" si="1"/>
        <v>2.5405259909423192E-2</v>
      </c>
      <c r="E37" s="86">
        <f t="shared" si="2"/>
        <v>1.8570302116298922E-2</v>
      </c>
      <c r="F37" s="87">
        <f t="shared" si="3"/>
        <v>6.8349577931242703E-3</v>
      </c>
      <c r="G37" s="88">
        <v>151177</v>
      </c>
      <c r="H37" s="88">
        <v>111382</v>
      </c>
      <c r="I37" s="89">
        <f t="shared" si="4"/>
        <v>0.35728394175001349</v>
      </c>
      <c r="J37" s="90">
        <v>112412</v>
      </c>
      <c r="K37" s="90">
        <v>82169</v>
      </c>
      <c r="L37" s="87">
        <f t="shared" si="5"/>
        <v>0.36805851355133934</v>
      </c>
    </row>
    <row r="38" spans="2:12" x14ac:dyDescent="0.2">
      <c r="B38" s="107" t="s">
        <v>255</v>
      </c>
      <c r="C38" s="84" t="s">
        <v>256</v>
      </c>
      <c r="D38" s="85">
        <f t="shared" ref="D38:D69" si="6">J38/J$5</f>
        <v>1.1482674852132989E-2</v>
      </c>
      <c r="E38" s="86">
        <f t="shared" ref="E38:E69" si="7">K38/K$5</f>
        <v>4.9887530445202255E-3</v>
      </c>
      <c r="F38" s="87">
        <f t="shared" ref="F38:F69" si="8">D38-E38</f>
        <v>6.4939218076127637E-3</v>
      </c>
      <c r="G38" s="88">
        <v>66059</v>
      </c>
      <c r="H38" s="88">
        <v>31146</v>
      </c>
      <c r="I38" s="89">
        <f t="shared" ref="I38:I69" si="9">(G38-H38)/H38</f>
        <v>1.1209465099852309</v>
      </c>
      <c r="J38" s="90">
        <v>50808</v>
      </c>
      <c r="K38" s="90">
        <v>22074</v>
      </c>
      <c r="L38" s="87">
        <f t="shared" ref="L38:L69" si="10">(J38-K38)/K38</f>
        <v>1.3017124218537646</v>
      </c>
    </row>
    <row r="39" spans="2:12" x14ac:dyDescent="0.2">
      <c r="B39" s="107" t="s">
        <v>181</v>
      </c>
      <c r="C39" s="84" t="s">
        <v>182</v>
      </c>
      <c r="D39" s="85">
        <f t="shared" si="6"/>
        <v>2.3499842816084877E-2</v>
      </c>
      <c r="E39" s="86">
        <f t="shared" si="7"/>
        <v>1.7160731909781179E-2</v>
      </c>
      <c r="F39" s="87">
        <f t="shared" si="8"/>
        <v>6.3391109063036973E-3</v>
      </c>
      <c r="G39" s="88">
        <v>147735</v>
      </c>
      <c r="H39" s="88">
        <v>110773</v>
      </c>
      <c r="I39" s="89">
        <f t="shared" si="9"/>
        <v>0.33367336805900355</v>
      </c>
      <c r="J39" s="90">
        <v>103981</v>
      </c>
      <c r="K39" s="90">
        <v>75932</v>
      </c>
      <c r="L39" s="87">
        <f t="shared" si="10"/>
        <v>0.36939630195438022</v>
      </c>
    </row>
    <row r="40" spans="2:12" x14ac:dyDescent="0.2">
      <c r="B40" s="107" t="s">
        <v>143</v>
      </c>
      <c r="C40" s="84" t="s">
        <v>144</v>
      </c>
      <c r="D40" s="85">
        <f t="shared" si="6"/>
        <v>6.8011479962836338E-2</v>
      </c>
      <c r="E40" s="86">
        <f t="shared" si="7"/>
        <v>6.3486029615664422E-2</v>
      </c>
      <c r="F40" s="87">
        <f t="shared" si="8"/>
        <v>4.5254503471719165E-3</v>
      </c>
      <c r="G40" s="88">
        <v>386053</v>
      </c>
      <c r="H40" s="88">
        <v>360548</v>
      </c>
      <c r="I40" s="89">
        <f t="shared" si="9"/>
        <v>7.0739540921042413E-2</v>
      </c>
      <c r="J40" s="90">
        <v>300934</v>
      </c>
      <c r="K40" s="90">
        <v>280910</v>
      </c>
      <c r="L40" s="87">
        <f t="shared" si="10"/>
        <v>7.1282617208358545E-2</v>
      </c>
    </row>
    <row r="41" spans="2:12" x14ac:dyDescent="0.2">
      <c r="B41" s="107" t="s">
        <v>157</v>
      </c>
      <c r="C41" s="84" t="s">
        <v>158</v>
      </c>
      <c r="D41" s="85">
        <f t="shared" si="6"/>
        <v>1.0235373590345043E-2</v>
      </c>
      <c r="E41" s="86">
        <f t="shared" si="7"/>
        <v>5.8010017734323252E-3</v>
      </c>
      <c r="F41" s="87">
        <f t="shared" si="8"/>
        <v>4.4343718169127175E-3</v>
      </c>
      <c r="G41" s="88">
        <v>71841</v>
      </c>
      <c r="H41" s="88">
        <v>43478</v>
      </c>
      <c r="I41" s="89">
        <f t="shared" si="9"/>
        <v>0.65235291411748475</v>
      </c>
      <c r="J41" s="90">
        <v>45289</v>
      </c>
      <c r="K41" s="90">
        <v>25668</v>
      </c>
      <c r="L41" s="87">
        <f t="shared" si="10"/>
        <v>0.7644148355929562</v>
      </c>
    </row>
    <row r="42" spans="2:12" x14ac:dyDescent="0.2">
      <c r="B42" s="107" t="s">
        <v>175</v>
      </c>
      <c r="C42" s="84" t="s">
        <v>176</v>
      </c>
      <c r="D42" s="85">
        <f t="shared" si="6"/>
        <v>1.5308877128282642E-2</v>
      </c>
      <c r="E42" s="86">
        <f t="shared" si="7"/>
        <v>1.1491714904764175E-2</v>
      </c>
      <c r="F42" s="87">
        <f t="shared" si="8"/>
        <v>3.8171622235184666E-3</v>
      </c>
      <c r="G42" s="88">
        <v>98447</v>
      </c>
      <c r="H42" s="88">
        <v>74983</v>
      </c>
      <c r="I42" s="89">
        <f t="shared" si="9"/>
        <v>0.31292426283290881</v>
      </c>
      <c r="J42" s="90">
        <v>67738</v>
      </c>
      <c r="K42" s="90">
        <v>50848</v>
      </c>
      <c r="L42" s="87">
        <f t="shared" si="10"/>
        <v>0.3321664568911265</v>
      </c>
    </row>
    <row r="43" spans="2:12" x14ac:dyDescent="0.2">
      <c r="B43" s="107" t="s">
        <v>167</v>
      </c>
      <c r="C43" s="84" t="s">
        <v>168</v>
      </c>
      <c r="D43" s="85">
        <f t="shared" si="6"/>
        <v>1.1651271833704615E-2</v>
      </c>
      <c r="E43" s="86">
        <f t="shared" si="7"/>
        <v>7.9753604325484388E-3</v>
      </c>
      <c r="F43" s="87">
        <f t="shared" si="8"/>
        <v>3.6759114011561764E-3</v>
      </c>
      <c r="G43" s="88">
        <v>73510</v>
      </c>
      <c r="H43" s="88">
        <v>52035</v>
      </c>
      <c r="I43" s="89">
        <f t="shared" si="9"/>
        <v>0.41270298837321034</v>
      </c>
      <c r="J43" s="90">
        <v>51554</v>
      </c>
      <c r="K43" s="90">
        <v>35289</v>
      </c>
      <c r="L43" s="87">
        <f t="shared" si="10"/>
        <v>0.4609084983989345</v>
      </c>
    </row>
    <row r="44" spans="2:12" x14ac:dyDescent="0.2">
      <c r="B44" s="107" t="s">
        <v>219</v>
      </c>
      <c r="C44" s="84" t="s">
        <v>220</v>
      </c>
      <c r="D44" s="85">
        <f t="shared" si="6"/>
        <v>8.7335948469892E-3</v>
      </c>
      <c r="E44" s="86">
        <f t="shared" si="7"/>
        <v>5.0617514695170552E-3</v>
      </c>
      <c r="F44" s="87">
        <f t="shared" si="8"/>
        <v>3.6718433774721448E-3</v>
      </c>
      <c r="G44" s="88">
        <v>51815</v>
      </c>
      <c r="H44" s="88">
        <v>31512</v>
      </c>
      <c r="I44" s="89">
        <f t="shared" si="9"/>
        <v>0.6442942371160193</v>
      </c>
      <c r="J44" s="90">
        <v>38644</v>
      </c>
      <c r="K44" s="90">
        <v>22397</v>
      </c>
      <c r="L44" s="87">
        <f t="shared" si="10"/>
        <v>0.72540965307853733</v>
      </c>
    </row>
    <row r="45" spans="2:12" x14ac:dyDescent="0.2">
      <c r="B45" s="107" t="s">
        <v>249</v>
      </c>
      <c r="C45" s="84" t="s">
        <v>250</v>
      </c>
      <c r="D45" s="85">
        <f t="shared" si="6"/>
        <v>2.8347119036927031E-2</v>
      </c>
      <c r="E45" s="86">
        <f t="shared" si="7"/>
        <v>2.4726577958136872E-2</v>
      </c>
      <c r="F45" s="87">
        <f t="shared" si="8"/>
        <v>3.6205410787901599E-3</v>
      </c>
      <c r="G45" s="88">
        <v>183705</v>
      </c>
      <c r="H45" s="88">
        <v>162206</v>
      </c>
      <c r="I45" s="89">
        <f t="shared" si="9"/>
        <v>0.13254133632541337</v>
      </c>
      <c r="J45" s="90">
        <v>125429</v>
      </c>
      <c r="K45" s="90">
        <v>109409</v>
      </c>
      <c r="L45" s="87">
        <f t="shared" si="10"/>
        <v>0.14642305477611531</v>
      </c>
    </row>
    <row r="46" spans="2:12" x14ac:dyDescent="0.2">
      <c r="B46" s="107" t="s">
        <v>141</v>
      </c>
      <c r="C46" s="84" t="s">
        <v>142</v>
      </c>
      <c r="D46" s="85">
        <f t="shared" si="6"/>
        <v>2.488025885286704E-2</v>
      </c>
      <c r="E46" s="86">
        <f t="shared" si="7"/>
        <v>2.1305144038548593E-2</v>
      </c>
      <c r="F46" s="87">
        <f t="shared" si="8"/>
        <v>3.5751148143184468E-3</v>
      </c>
      <c r="G46" s="88">
        <v>151080</v>
      </c>
      <c r="H46" s="88">
        <v>130101</v>
      </c>
      <c r="I46" s="89">
        <f t="shared" si="9"/>
        <v>0.1612516429543201</v>
      </c>
      <c r="J46" s="90">
        <v>110089</v>
      </c>
      <c r="K46" s="90">
        <v>94270</v>
      </c>
      <c r="L46" s="87">
        <f t="shared" si="10"/>
        <v>0.16780524026731727</v>
      </c>
    </row>
    <row r="47" spans="2:12" x14ac:dyDescent="0.2">
      <c r="B47" s="107" t="s">
        <v>201</v>
      </c>
      <c r="C47" s="84" t="s">
        <v>202</v>
      </c>
      <c r="D47" s="85">
        <f t="shared" si="6"/>
        <v>6.3596770260396455E-3</v>
      </c>
      <c r="E47" s="86">
        <f t="shared" si="7"/>
        <v>2.9199369998732135E-3</v>
      </c>
      <c r="F47" s="87">
        <f t="shared" si="8"/>
        <v>3.439740026166432E-3</v>
      </c>
      <c r="G47" s="88">
        <v>39037</v>
      </c>
      <c r="H47" s="88">
        <v>19265</v>
      </c>
      <c r="I47" s="89">
        <f t="shared" si="9"/>
        <v>1.0263171554632753</v>
      </c>
      <c r="J47" s="90">
        <v>28140</v>
      </c>
      <c r="K47" s="90">
        <v>12920</v>
      </c>
      <c r="L47" s="87">
        <f t="shared" si="10"/>
        <v>1.1780185758513932</v>
      </c>
    </row>
    <row r="48" spans="2:12" x14ac:dyDescent="0.2">
      <c r="B48" s="107" t="s">
        <v>159</v>
      </c>
      <c r="C48" s="84" t="s">
        <v>160</v>
      </c>
      <c r="D48" s="85">
        <f t="shared" si="6"/>
        <v>9.8633754245717221E-3</v>
      </c>
      <c r="E48" s="86">
        <f t="shared" si="7"/>
        <v>6.6837629128676784E-3</v>
      </c>
      <c r="F48" s="87">
        <f t="shared" si="8"/>
        <v>3.1796125117040438E-3</v>
      </c>
      <c r="G48" s="88">
        <v>64783</v>
      </c>
      <c r="H48" s="88">
        <v>45912</v>
      </c>
      <c r="I48" s="89">
        <f t="shared" si="9"/>
        <v>0.4110254399721206</v>
      </c>
      <c r="J48" s="90">
        <v>43643</v>
      </c>
      <c r="K48" s="90">
        <v>29574</v>
      </c>
      <c r="L48" s="87">
        <f t="shared" si="10"/>
        <v>0.47572191790085888</v>
      </c>
    </row>
    <row r="49" spans="2:12" x14ac:dyDescent="0.2">
      <c r="B49" s="107" t="s">
        <v>173</v>
      </c>
      <c r="C49" s="84" t="s">
        <v>174</v>
      </c>
      <c r="D49" s="85">
        <f t="shared" si="6"/>
        <v>1.1972645704743294E-2</v>
      </c>
      <c r="E49" s="86">
        <f t="shared" si="7"/>
        <v>9.1636753509178933E-3</v>
      </c>
      <c r="F49" s="87">
        <f t="shared" si="8"/>
        <v>2.8089703538254004E-3</v>
      </c>
      <c r="G49" s="88">
        <v>84240</v>
      </c>
      <c r="H49" s="88">
        <v>66665</v>
      </c>
      <c r="I49" s="89">
        <f t="shared" si="9"/>
        <v>0.26363159078976972</v>
      </c>
      <c r="J49" s="90">
        <v>52976</v>
      </c>
      <c r="K49" s="90">
        <v>40547</v>
      </c>
      <c r="L49" s="87">
        <f t="shared" si="10"/>
        <v>0.30653315904999134</v>
      </c>
    </row>
    <row r="50" spans="2:12" x14ac:dyDescent="0.2">
      <c r="B50" s="107" t="s">
        <v>215</v>
      </c>
      <c r="C50" s="84" t="s">
        <v>216</v>
      </c>
      <c r="D50" s="85">
        <f t="shared" si="6"/>
        <v>5.1914536246430026E-2</v>
      </c>
      <c r="E50" s="86">
        <f t="shared" si="7"/>
        <v>4.918263234128549E-2</v>
      </c>
      <c r="F50" s="87">
        <f t="shared" si="8"/>
        <v>2.7319039051445365E-3</v>
      </c>
      <c r="G50" s="88">
        <v>330806</v>
      </c>
      <c r="H50" s="88">
        <v>316337</v>
      </c>
      <c r="I50" s="89">
        <f t="shared" si="9"/>
        <v>4.5739195857582259E-2</v>
      </c>
      <c r="J50" s="90">
        <v>229709</v>
      </c>
      <c r="K50" s="90">
        <v>217621</v>
      </c>
      <c r="L50" s="87">
        <f t="shared" si="10"/>
        <v>5.5546109980194928E-2</v>
      </c>
    </row>
    <row r="51" spans="2:12" x14ac:dyDescent="0.2">
      <c r="B51" s="107" t="s">
        <v>135</v>
      </c>
      <c r="C51" s="84" t="s">
        <v>136</v>
      </c>
      <c r="D51" s="85">
        <f t="shared" si="6"/>
        <v>6.0441791892112398E-3</v>
      </c>
      <c r="E51" s="86">
        <f t="shared" si="7"/>
        <v>3.4243719366934154E-3</v>
      </c>
      <c r="F51" s="87">
        <f t="shared" si="8"/>
        <v>2.6198072525178244E-3</v>
      </c>
      <c r="G51" s="88">
        <v>40637</v>
      </c>
      <c r="H51" s="88">
        <v>23945</v>
      </c>
      <c r="I51" s="89">
        <f t="shared" si="9"/>
        <v>0.69709751513885987</v>
      </c>
      <c r="J51" s="90">
        <v>26744</v>
      </c>
      <c r="K51" s="90">
        <v>15152</v>
      </c>
      <c r="L51" s="87">
        <f t="shared" si="10"/>
        <v>0.76504751847940866</v>
      </c>
    </row>
    <row r="52" spans="2:12" x14ac:dyDescent="0.2">
      <c r="B52" s="107" t="s">
        <v>237</v>
      </c>
      <c r="C52" s="84" t="s">
        <v>238</v>
      </c>
      <c r="D52" s="85">
        <f t="shared" si="6"/>
        <v>5.7713956010651893E-3</v>
      </c>
      <c r="E52" s="86">
        <f t="shared" si="7"/>
        <v>3.1687644485466192E-3</v>
      </c>
      <c r="F52" s="87">
        <f t="shared" si="8"/>
        <v>2.60263115251857E-3</v>
      </c>
      <c r="G52" s="88">
        <v>36565</v>
      </c>
      <c r="H52" s="88">
        <v>21793</v>
      </c>
      <c r="I52" s="89">
        <f t="shared" si="9"/>
        <v>0.67783233148258615</v>
      </c>
      <c r="J52" s="90">
        <v>25537</v>
      </c>
      <c r="K52" s="90">
        <v>14021</v>
      </c>
      <c r="L52" s="87">
        <f t="shared" si="10"/>
        <v>0.82133941944226518</v>
      </c>
    </row>
    <row r="53" spans="2:12" x14ac:dyDescent="0.2">
      <c r="B53" s="107" t="s">
        <v>161</v>
      </c>
      <c r="C53" s="84" t="s">
        <v>162</v>
      </c>
      <c r="D53" s="85">
        <f t="shared" si="6"/>
        <v>6.4618296207720523E-3</v>
      </c>
      <c r="E53" s="86">
        <f t="shared" si="7"/>
        <v>4.0580796261395838E-3</v>
      </c>
      <c r="F53" s="87">
        <f t="shared" si="8"/>
        <v>2.4037499946324686E-3</v>
      </c>
      <c r="G53" s="88">
        <v>43287</v>
      </c>
      <c r="H53" s="88">
        <v>28280</v>
      </c>
      <c r="I53" s="89">
        <f t="shared" si="9"/>
        <v>0.53065770862800565</v>
      </c>
      <c r="J53" s="90">
        <v>28592</v>
      </c>
      <c r="K53" s="90">
        <v>17956</v>
      </c>
      <c r="L53" s="87">
        <f t="shared" si="10"/>
        <v>0.59233682334595683</v>
      </c>
    </row>
    <row r="54" spans="2:12" x14ac:dyDescent="0.2">
      <c r="B54" s="107" t="s">
        <v>139</v>
      </c>
      <c r="C54" s="84" t="s">
        <v>140</v>
      </c>
      <c r="D54" s="85">
        <f t="shared" si="6"/>
        <v>2.1030100437244747E-2</v>
      </c>
      <c r="E54" s="86">
        <f t="shared" si="7"/>
        <v>1.8822067582077464E-2</v>
      </c>
      <c r="F54" s="87">
        <f t="shared" si="8"/>
        <v>2.2080328551672829E-3</v>
      </c>
      <c r="G54" s="88">
        <v>127131</v>
      </c>
      <c r="H54" s="88">
        <v>114251</v>
      </c>
      <c r="I54" s="89">
        <f t="shared" si="9"/>
        <v>0.11273424302631925</v>
      </c>
      <c r="J54" s="90">
        <v>93053</v>
      </c>
      <c r="K54" s="90">
        <v>83283</v>
      </c>
      <c r="L54" s="87">
        <f t="shared" si="10"/>
        <v>0.11731085575687715</v>
      </c>
    </row>
    <row r="55" spans="2:12" x14ac:dyDescent="0.2">
      <c r="B55" s="107" t="s">
        <v>185</v>
      </c>
      <c r="C55" s="84" t="s">
        <v>186</v>
      </c>
      <c r="D55" s="85">
        <f t="shared" si="6"/>
        <v>5.6782830589639692E-3</v>
      </c>
      <c r="E55" s="86">
        <f t="shared" si="7"/>
        <v>3.5100264353739069E-3</v>
      </c>
      <c r="F55" s="87">
        <f t="shared" si="8"/>
        <v>2.1682566235900623E-3</v>
      </c>
      <c r="G55" s="88">
        <v>37341</v>
      </c>
      <c r="H55" s="88">
        <v>24180</v>
      </c>
      <c r="I55" s="89">
        <f t="shared" si="9"/>
        <v>0.54429280397022328</v>
      </c>
      <c r="J55" s="90">
        <v>25125</v>
      </c>
      <c r="K55" s="90">
        <v>15531</v>
      </c>
      <c r="L55" s="87">
        <f t="shared" si="10"/>
        <v>0.61773227738072245</v>
      </c>
    </row>
    <row r="56" spans="2:12" x14ac:dyDescent="0.2">
      <c r="B56" s="107" t="s">
        <v>149</v>
      </c>
      <c r="C56" s="84" t="s">
        <v>150</v>
      </c>
      <c r="D56" s="85">
        <f t="shared" si="6"/>
        <v>3.5231345116891271E-3</v>
      </c>
      <c r="E56" s="86">
        <f t="shared" si="7"/>
        <v>1.3813200420452847E-3</v>
      </c>
      <c r="F56" s="87">
        <f t="shared" si="8"/>
        <v>2.1418144696438426E-3</v>
      </c>
      <c r="G56" s="88">
        <v>21609</v>
      </c>
      <c r="H56" s="88">
        <v>9675</v>
      </c>
      <c r="I56" s="89">
        <f t="shared" si="9"/>
        <v>1.2334883720930232</v>
      </c>
      <c r="J56" s="90">
        <v>15589</v>
      </c>
      <c r="K56" s="90">
        <v>6112</v>
      </c>
      <c r="L56" s="87">
        <f t="shared" si="10"/>
        <v>1.550556282722513</v>
      </c>
    </row>
    <row r="57" spans="2:12" x14ac:dyDescent="0.2">
      <c r="B57" s="107" t="s">
        <v>187</v>
      </c>
      <c r="C57" s="84" t="s">
        <v>188</v>
      </c>
      <c r="D57" s="85">
        <f t="shared" si="6"/>
        <v>4.8723623668937002E-3</v>
      </c>
      <c r="E57" s="86">
        <f t="shared" si="7"/>
        <v>3.0514697656569756E-3</v>
      </c>
      <c r="F57" s="87">
        <f t="shared" si="8"/>
        <v>1.8208926012367246E-3</v>
      </c>
      <c r="G57" s="88">
        <v>32766</v>
      </c>
      <c r="H57" s="88">
        <v>21556</v>
      </c>
      <c r="I57" s="89">
        <f t="shared" si="9"/>
        <v>0.52004082390053818</v>
      </c>
      <c r="J57" s="90">
        <v>21559</v>
      </c>
      <c r="K57" s="90">
        <v>13502</v>
      </c>
      <c r="L57" s="87">
        <f t="shared" si="10"/>
        <v>0.59672641090208856</v>
      </c>
    </row>
    <row r="58" spans="2:12" x14ac:dyDescent="0.2">
      <c r="B58" s="107" t="s">
        <v>225</v>
      </c>
      <c r="C58" s="84" t="s">
        <v>226</v>
      </c>
      <c r="D58" s="85">
        <f t="shared" si="6"/>
        <v>4.2870189590243791E-3</v>
      </c>
      <c r="E58" s="86">
        <f t="shared" si="7"/>
        <v>2.6772115867258581E-3</v>
      </c>
      <c r="F58" s="87">
        <f t="shared" si="8"/>
        <v>1.609807372298521E-3</v>
      </c>
      <c r="G58" s="88">
        <v>25883</v>
      </c>
      <c r="H58" s="88">
        <v>16993</v>
      </c>
      <c r="I58" s="89">
        <f t="shared" si="9"/>
        <v>0.52315659389160241</v>
      </c>
      <c r="J58" s="90">
        <v>18969</v>
      </c>
      <c r="K58" s="90">
        <v>11846</v>
      </c>
      <c r="L58" s="87">
        <f t="shared" si="10"/>
        <v>0.60130001688333612</v>
      </c>
    </row>
    <row r="59" spans="2:12" x14ac:dyDescent="0.2">
      <c r="B59" s="107" t="s">
        <v>195</v>
      </c>
      <c r="C59" s="84" t="s">
        <v>196</v>
      </c>
      <c r="D59" s="85">
        <f t="shared" si="6"/>
        <v>6.8573319233864579E-3</v>
      </c>
      <c r="E59" s="86">
        <f t="shared" si="7"/>
        <v>5.3162289510849531E-3</v>
      </c>
      <c r="F59" s="87">
        <f t="shared" si="8"/>
        <v>1.5411029723015049E-3</v>
      </c>
      <c r="G59" s="88">
        <v>42687</v>
      </c>
      <c r="H59" s="88">
        <v>33906</v>
      </c>
      <c r="I59" s="89">
        <f t="shared" si="9"/>
        <v>0.25898071137851708</v>
      </c>
      <c r="J59" s="90">
        <v>30342</v>
      </c>
      <c r="K59" s="90">
        <v>23523</v>
      </c>
      <c r="L59" s="87">
        <f t="shared" si="10"/>
        <v>0.28988649406963396</v>
      </c>
    </row>
    <row r="60" spans="2:12" x14ac:dyDescent="0.2">
      <c r="B60" s="107" t="s">
        <v>267</v>
      </c>
      <c r="C60" s="84" t="s">
        <v>268</v>
      </c>
      <c r="D60" s="85">
        <f t="shared" si="6"/>
        <v>1.783150381501521E-2</v>
      </c>
      <c r="E60" s="86">
        <f t="shared" si="7"/>
        <v>1.648860399665247E-2</v>
      </c>
      <c r="F60" s="87">
        <f t="shared" si="8"/>
        <v>1.3428998183627402E-3</v>
      </c>
      <c r="G60" s="88">
        <v>122810</v>
      </c>
      <c r="H60" s="88">
        <v>114397</v>
      </c>
      <c r="I60" s="89">
        <f t="shared" si="9"/>
        <v>7.3542138342788707E-2</v>
      </c>
      <c r="J60" s="90">
        <v>78900</v>
      </c>
      <c r="K60" s="90">
        <v>72958</v>
      </c>
      <c r="L60" s="87">
        <f t="shared" si="10"/>
        <v>8.1444118533951046E-2</v>
      </c>
    </row>
    <row r="61" spans="2:12" x14ac:dyDescent="0.2">
      <c r="B61" s="107" t="s">
        <v>189</v>
      </c>
      <c r="C61" s="84" t="s">
        <v>190</v>
      </c>
      <c r="D61" s="85">
        <f t="shared" si="6"/>
        <v>6.8369918049662887E-3</v>
      </c>
      <c r="E61" s="86">
        <f t="shared" si="7"/>
        <v>5.5575983563376308E-3</v>
      </c>
      <c r="F61" s="87">
        <f t="shared" si="8"/>
        <v>1.2793934486286579E-3</v>
      </c>
      <c r="G61" s="88">
        <v>41571</v>
      </c>
      <c r="H61" s="88">
        <v>34544</v>
      </c>
      <c r="I61" s="89">
        <f t="shared" si="9"/>
        <v>0.20342172301991662</v>
      </c>
      <c r="J61" s="90">
        <v>30252</v>
      </c>
      <c r="K61" s="90">
        <v>24591</v>
      </c>
      <c r="L61" s="87">
        <f t="shared" si="10"/>
        <v>0.23020617299011834</v>
      </c>
    </row>
    <row r="62" spans="2:12" x14ac:dyDescent="0.2">
      <c r="B62" s="107" t="s">
        <v>241</v>
      </c>
      <c r="C62" s="84" t="s">
        <v>242</v>
      </c>
      <c r="D62" s="85">
        <f t="shared" si="6"/>
        <v>2.4452438362096145E-2</v>
      </c>
      <c r="E62" s="86">
        <f t="shared" si="7"/>
        <v>2.3498712809505978E-2</v>
      </c>
      <c r="F62" s="87">
        <f t="shared" si="8"/>
        <v>9.5372555259016709E-4</v>
      </c>
      <c r="G62" s="88">
        <v>193943</v>
      </c>
      <c r="H62" s="88">
        <v>187397</v>
      </c>
      <c r="I62" s="89">
        <f t="shared" si="9"/>
        <v>3.4931188866417287E-2</v>
      </c>
      <c r="J62" s="90">
        <v>108196</v>
      </c>
      <c r="K62" s="90">
        <v>103976</v>
      </c>
      <c r="L62" s="87">
        <f t="shared" si="10"/>
        <v>4.0586289143648535E-2</v>
      </c>
    </row>
    <row r="63" spans="2:12" x14ac:dyDescent="0.2">
      <c r="B63" s="107" t="s">
        <v>131</v>
      </c>
      <c r="C63" s="84" t="s">
        <v>132</v>
      </c>
      <c r="D63" s="85">
        <f t="shared" si="6"/>
        <v>5.0581354484645806E-3</v>
      </c>
      <c r="E63" s="86">
        <f t="shared" si="7"/>
        <v>4.207240494554159E-3</v>
      </c>
      <c r="F63" s="87">
        <f t="shared" si="8"/>
        <v>8.5089495391042162E-4</v>
      </c>
      <c r="G63" s="88">
        <v>33828</v>
      </c>
      <c r="H63" s="88">
        <v>28746</v>
      </c>
      <c r="I63" s="89">
        <f t="shared" si="9"/>
        <v>0.17678981423502399</v>
      </c>
      <c r="J63" s="90">
        <v>22381</v>
      </c>
      <c r="K63" s="90">
        <v>18616</v>
      </c>
      <c r="L63" s="87">
        <f t="shared" si="10"/>
        <v>0.20224538031800601</v>
      </c>
    </row>
    <row r="64" spans="2:12" x14ac:dyDescent="0.2">
      <c r="B64" s="107" t="s">
        <v>245</v>
      </c>
      <c r="C64" s="84" t="s">
        <v>246</v>
      </c>
      <c r="D64" s="85">
        <f t="shared" si="6"/>
        <v>2.2069028485883846E-3</v>
      </c>
      <c r="E64" s="86">
        <f t="shared" si="7"/>
        <v>1.5607650867743351E-3</v>
      </c>
      <c r="F64" s="87">
        <f t="shared" si="8"/>
        <v>6.4613776181404953E-4</v>
      </c>
      <c r="G64" s="88">
        <v>13642</v>
      </c>
      <c r="H64" s="88">
        <v>9868</v>
      </c>
      <c r="I64" s="89">
        <f t="shared" si="9"/>
        <v>0.38244831779489258</v>
      </c>
      <c r="J64" s="90">
        <v>9765</v>
      </c>
      <c r="K64" s="90">
        <v>6906</v>
      </c>
      <c r="L64" s="87">
        <f t="shared" si="10"/>
        <v>0.41398783666377065</v>
      </c>
    </row>
    <row r="65" spans="2:12" x14ac:dyDescent="0.2">
      <c r="B65" s="107" t="s">
        <v>269</v>
      </c>
      <c r="C65" s="84" t="s">
        <v>270</v>
      </c>
      <c r="D65" s="85">
        <f t="shared" si="6"/>
        <v>8.3724447443733023E-3</v>
      </c>
      <c r="E65" s="86">
        <f t="shared" si="7"/>
        <v>7.938296216760574E-3</v>
      </c>
      <c r="F65" s="87">
        <f t="shared" si="8"/>
        <v>4.3414852761272833E-4</v>
      </c>
      <c r="G65" s="88">
        <v>62177</v>
      </c>
      <c r="H65" s="88">
        <v>59299</v>
      </c>
      <c r="I65" s="89">
        <f t="shared" si="9"/>
        <v>4.8533702086038549E-2</v>
      </c>
      <c r="J65" s="90">
        <v>37046</v>
      </c>
      <c r="K65" s="90">
        <v>35125</v>
      </c>
      <c r="L65" s="87">
        <f t="shared" si="10"/>
        <v>5.4690391459074734E-2</v>
      </c>
    </row>
    <row r="66" spans="2:12" x14ac:dyDescent="0.2">
      <c r="B66" s="107" t="s">
        <v>191</v>
      </c>
      <c r="C66" s="84" t="s">
        <v>192</v>
      </c>
      <c r="D66" s="85">
        <f t="shared" si="6"/>
        <v>7.7360250391377775E-4</v>
      </c>
      <c r="E66" s="86">
        <f t="shared" si="7"/>
        <v>4.6330269734830396E-4</v>
      </c>
      <c r="F66" s="87">
        <f t="shared" si="8"/>
        <v>3.102998065654738E-4</v>
      </c>
      <c r="G66" s="88">
        <v>4655</v>
      </c>
      <c r="H66" s="88">
        <v>2943</v>
      </c>
      <c r="I66" s="89">
        <f t="shared" si="9"/>
        <v>0.58171933401291198</v>
      </c>
      <c r="J66" s="90">
        <v>3423</v>
      </c>
      <c r="K66" s="90">
        <v>2050</v>
      </c>
      <c r="L66" s="87">
        <f t="shared" si="10"/>
        <v>0.66975609756097565</v>
      </c>
    </row>
    <row r="67" spans="2:12" x14ac:dyDescent="0.2">
      <c r="B67" s="107" t="s">
        <v>239</v>
      </c>
      <c r="C67" s="84" t="s">
        <v>240</v>
      </c>
      <c r="D67" s="85">
        <f t="shared" si="6"/>
        <v>7.1038993589020672E-3</v>
      </c>
      <c r="E67" s="86">
        <f t="shared" si="7"/>
        <v>6.9099902299631193E-3</v>
      </c>
      <c r="F67" s="87">
        <f t="shared" si="8"/>
        <v>1.9390912893894798E-4</v>
      </c>
      <c r="G67" s="88">
        <v>48279</v>
      </c>
      <c r="H67" s="88">
        <v>46975</v>
      </c>
      <c r="I67" s="89">
        <f t="shared" si="9"/>
        <v>2.7759446514103246E-2</v>
      </c>
      <c r="J67" s="90">
        <v>31433</v>
      </c>
      <c r="K67" s="90">
        <v>30575</v>
      </c>
      <c r="L67" s="87">
        <f t="shared" si="10"/>
        <v>2.8062142273098938E-2</v>
      </c>
    </row>
    <row r="68" spans="2:12" x14ac:dyDescent="0.2">
      <c r="B68" s="107" t="s">
        <v>205</v>
      </c>
      <c r="C68" s="84" t="s">
        <v>206</v>
      </c>
      <c r="D68" s="85">
        <f t="shared" si="6"/>
        <v>5.6183927102823595E-4</v>
      </c>
      <c r="E68" s="86">
        <f t="shared" si="7"/>
        <v>4.5132462761198193E-4</v>
      </c>
      <c r="F68" s="87">
        <f t="shared" si="8"/>
        <v>1.1051464341625401E-4</v>
      </c>
      <c r="G68" s="88">
        <v>3925</v>
      </c>
      <c r="H68" s="88">
        <v>3268</v>
      </c>
      <c r="I68" s="89">
        <f t="shared" si="9"/>
        <v>0.20104039167686658</v>
      </c>
      <c r="J68" s="90">
        <v>2486</v>
      </c>
      <c r="K68" s="90">
        <v>1997</v>
      </c>
      <c r="L68" s="87">
        <f t="shared" si="10"/>
        <v>0.24486730095142714</v>
      </c>
    </row>
    <row r="69" spans="2:12" x14ac:dyDescent="0.2">
      <c r="B69" s="107" t="s">
        <v>265</v>
      </c>
      <c r="C69" s="84" t="s">
        <v>266</v>
      </c>
      <c r="D69" s="85">
        <f t="shared" si="6"/>
        <v>3.9256428550927024E-3</v>
      </c>
      <c r="E69" s="86">
        <f t="shared" si="7"/>
        <v>3.8158062156237872E-3</v>
      </c>
      <c r="F69" s="87">
        <f t="shared" si="8"/>
        <v>1.0983663946891519E-4</v>
      </c>
      <c r="G69" s="88">
        <v>27141</v>
      </c>
      <c r="H69" s="88">
        <v>26393</v>
      </c>
      <c r="I69" s="89">
        <f t="shared" si="9"/>
        <v>2.8340847952108512E-2</v>
      </c>
      <c r="J69" s="90">
        <v>17370</v>
      </c>
      <c r="K69" s="90">
        <v>16884</v>
      </c>
      <c r="L69" s="87">
        <f t="shared" si="10"/>
        <v>2.8784648187633263E-2</v>
      </c>
    </row>
    <row r="70" spans="2:12" x14ac:dyDescent="0.2">
      <c r="B70" s="107" t="s">
        <v>203</v>
      </c>
      <c r="C70" s="84" t="s">
        <v>204</v>
      </c>
      <c r="D70" s="85">
        <f t="shared" ref="D70:D75" si="11">J70/J$5</f>
        <v>4.4165177129661245E-3</v>
      </c>
      <c r="E70" s="86">
        <f t="shared" ref="E70:E75" si="12">K70/K$5</f>
        <v>4.3295072063909553E-3</v>
      </c>
      <c r="F70" s="87">
        <f t="shared" ref="F70:F75" si="13">D70-E70</f>
        <v>8.7010506575169178E-5</v>
      </c>
      <c r="G70" s="88">
        <v>32046</v>
      </c>
      <c r="H70" s="88">
        <v>31476</v>
      </c>
      <c r="I70" s="89">
        <f t="shared" ref="I70:I75" si="14">(G70-H70)/H70</f>
        <v>1.8109035455585207E-2</v>
      </c>
      <c r="J70" s="90">
        <v>19542</v>
      </c>
      <c r="K70" s="90">
        <v>19157</v>
      </c>
      <c r="L70" s="87">
        <f t="shared" ref="L70:L75" si="15">(J70-K70)/K70</f>
        <v>2.0097092446625255E-2</v>
      </c>
    </row>
    <row r="71" spans="2:12" x14ac:dyDescent="0.2">
      <c r="B71" s="107" t="s">
        <v>231</v>
      </c>
      <c r="C71" s="84" t="s">
        <v>232</v>
      </c>
      <c r="D71" s="85">
        <f t="shared" si="11"/>
        <v>3.6702613682616862E-4</v>
      </c>
      <c r="E71" s="86">
        <f t="shared" si="12"/>
        <v>3.1459383156528739E-4</v>
      </c>
      <c r="F71" s="87">
        <f t="shared" si="13"/>
        <v>5.2432305260881231E-5</v>
      </c>
      <c r="G71" s="88">
        <v>2909</v>
      </c>
      <c r="H71" s="88">
        <v>2536</v>
      </c>
      <c r="I71" s="89">
        <f t="shared" si="14"/>
        <v>0.1470820189274448</v>
      </c>
      <c r="J71" s="90">
        <v>1624</v>
      </c>
      <c r="K71" s="90">
        <v>1392</v>
      </c>
      <c r="L71" s="87">
        <f t="shared" si="15"/>
        <v>0.16666666666666666</v>
      </c>
    </row>
    <row r="72" spans="2:12" x14ac:dyDescent="0.2">
      <c r="B72" s="107" t="s">
        <v>253</v>
      </c>
      <c r="C72" s="84" t="s">
        <v>254</v>
      </c>
      <c r="D72" s="85">
        <f t="shared" si="11"/>
        <v>1.5142088157237251E-4</v>
      </c>
      <c r="E72" s="86">
        <f t="shared" si="12"/>
        <v>1.1254865525827091E-4</v>
      </c>
      <c r="F72" s="87">
        <f t="shared" si="13"/>
        <v>3.8872226314101604E-5</v>
      </c>
      <c r="G72" s="88">
        <v>893</v>
      </c>
      <c r="H72" s="88">
        <v>669</v>
      </c>
      <c r="I72" s="89">
        <f t="shared" si="14"/>
        <v>0.33482810164424515</v>
      </c>
      <c r="J72" s="90">
        <v>670</v>
      </c>
      <c r="K72" s="90">
        <v>498</v>
      </c>
      <c r="L72" s="87">
        <f t="shared" si="15"/>
        <v>0.34538152610441769</v>
      </c>
    </row>
    <row r="73" spans="2:12" x14ac:dyDescent="0.2">
      <c r="B73" s="107" t="s">
        <v>261</v>
      </c>
      <c r="C73" s="84" t="s">
        <v>262</v>
      </c>
      <c r="D73" s="85">
        <f t="shared" si="11"/>
        <v>1.6355715222974028E-3</v>
      </c>
      <c r="E73" s="86">
        <f t="shared" si="12"/>
        <v>1.6084513644038436E-3</v>
      </c>
      <c r="F73" s="87">
        <f t="shared" si="13"/>
        <v>2.7120157893559173E-5</v>
      </c>
      <c r="G73" s="88">
        <v>11646</v>
      </c>
      <c r="H73" s="88">
        <v>11492</v>
      </c>
      <c r="I73" s="89">
        <f t="shared" si="14"/>
        <v>1.3400626522798468E-2</v>
      </c>
      <c r="J73" s="90">
        <v>7237</v>
      </c>
      <c r="K73" s="90">
        <v>7117</v>
      </c>
      <c r="L73" s="87">
        <f t="shared" si="15"/>
        <v>1.6861036953772657E-2</v>
      </c>
    </row>
    <row r="74" spans="2:12" x14ac:dyDescent="0.2">
      <c r="B74" s="107" t="s">
        <v>251</v>
      </c>
      <c r="C74" s="84" t="s">
        <v>252</v>
      </c>
      <c r="D74" s="85">
        <f t="shared" si="11"/>
        <v>5.740433420803376E-5</v>
      </c>
      <c r="E74" s="86">
        <f t="shared" si="12"/>
        <v>3.3222193419610089E-5</v>
      </c>
      <c r="F74" s="87">
        <f t="shared" si="13"/>
        <v>2.4182140788423671E-5</v>
      </c>
      <c r="G74" s="88">
        <v>350</v>
      </c>
      <c r="H74" s="88">
        <v>212</v>
      </c>
      <c r="I74" s="89">
        <f t="shared" si="14"/>
        <v>0.65094339622641506</v>
      </c>
      <c r="J74" s="90">
        <v>254</v>
      </c>
      <c r="K74" s="90">
        <v>147</v>
      </c>
      <c r="L74" s="87">
        <f t="shared" si="15"/>
        <v>0.72789115646258506</v>
      </c>
    </row>
    <row r="75" spans="2:12" x14ac:dyDescent="0.2">
      <c r="B75" s="108" t="s">
        <v>151</v>
      </c>
      <c r="C75" s="109" t="s">
        <v>152</v>
      </c>
      <c r="D75" s="110">
        <f t="shared" si="11"/>
        <v>1.269381590339619E-2</v>
      </c>
      <c r="E75" s="111">
        <f t="shared" si="12"/>
        <v>1.3218364957320781E-2</v>
      </c>
      <c r="F75" s="112">
        <f t="shared" si="13"/>
        <v>-5.2454905392459138E-4</v>
      </c>
      <c r="G75" s="113">
        <v>77291</v>
      </c>
      <c r="H75" s="113">
        <v>81607</v>
      </c>
      <c r="I75" s="114">
        <f t="shared" si="14"/>
        <v>-5.2887619934564437E-2</v>
      </c>
      <c r="J75" s="115">
        <v>56167</v>
      </c>
      <c r="K75" s="115">
        <v>58488</v>
      </c>
      <c r="L75" s="112">
        <f t="shared" si="15"/>
        <v>-3.9683353850362466E-2</v>
      </c>
    </row>
  </sheetData>
  <autoFilter ref="B5:L5">
    <sortState ref="B6:L75">
      <sortCondition descending="1" ref="F5"/>
    </sortState>
  </autoFilter>
  <mergeCells count="3">
    <mergeCell ref="D3:F3"/>
    <mergeCell ref="G3:I3"/>
    <mergeCell ref="J3:L3"/>
  </mergeCells>
  <hyperlinks>
    <hyperlink ref="A1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zoomScale="90" zoomScaleNormal="90" workbookViewId="0"/>
  </sheetViews>
  <sheetFormatPr defaultRowHeight="15" x14ac:dyDescent="0.25"/>
  <cols>
    <col min="1" max="2" width="12.7109375" style="1" bestFit="1" customWidth="1"/>
    <col min="3" max="3" width="12.7109375" style="1" customWidth="1"/>
    <col min="4" max="4" width="14.7109375" style="1" customWidth="1"/>
    <col min="5" max="5" width="12" style="5" bestFit="1" customWidth="1"/>
    <col min="6" max="6" width="18.5703125" style="5" bestFit="1" customWidth="1"/>
    <col min="7" max="7" width="18.42578125" style="5" bestFit="1" customWidth="1"/>
    <col min="8" max="8" width="12" style="5" bestFit="1" customWidth="1"/>
    <col min="9" max="9" width="18.5703125" style="5" bestFit="1" customWidth="1"/>
    <col min="10" max="10" width="18.42578125" style="5" bestFit="1" customWidth="1"/>
    <col min="11" max="11" width="11" style="14" bestFit="1" customWidth="1"/>
    <col min="12" max="12" width="17.5703125" style="14" bestFit="1" customWidth="1"/>
    <col min="13" max="13" width="17.42578125" style="14" bestFit="1" customWidth="1"/>
    <col min="14" max="14" width="11" style="5" bestFit="1" customWidth="1"/>
    <col min="15" max="15" width="17.5703125" style="5" bestFit="1" customWidth="1"/>
    <col min="16" max="16" width="17.42578125" style="5" bestFit="1" customWidth="1"/>
    <col min="17" max="17" width="11" style="5" bestFit="1" customWidth="1"/>
    <col min="18" max="18" width="17.5703125" style="5" bestFit="1" customWidth="1"/>
    <col min="19" max="19" width="17.42578125" style="5" bestFit="1" customWidth="1"/>
    <col min="20" max="16384" width="9.140625" style="1"/>
  </cols>
  <sheetData>
    <row r="1" spans="1:19" ht="15.75" thickBot="1" x14ac:dyDescent="0.3">
      <c r="B1" s="8"/>
      <c r="C1" s="8"/>
      <c r="D1" s="8"/>
      <c r="E1" s="16"/>
      <c r="F1" s="9"/>
      <c r="G1" s="10"/>
      <c r="H1" s="16"/>
      <c r="I1" s="9"/>
      <c r="J1" s="10"/>
      <c r="K1" s="16"/>
      <c r="L1" s="11"/>
      <c r="M1" s="12"/>
      <c r="N1" s="16"/>
      <c r="O1" s="11"/>
      <c r="P1" s="12"/>
      <c r="Q1" s="16"/>
      <c r="R1" s="9"/>
      <c r="S1" s="10"/>
    </row>
    <row r="2" spans="1:19" s="13" customFormat="1" x14ac:dyDescent="0.25">
      <c r="A2" s="13" t="s">
        <v>108</v>
      </c>
      <c r="B2" s="13" t="s">
        <v>109</v>
      </c>
      <c r="D2" s="13" t="s">
        <v>20</v>
      </c>
      <c r="E2" s="7" t="s">
        <v>27</v>
      </c>
      <c r="F2" s="7" t="s">
        <v>28</v>
      </c>
      <c r="G2" s="7" t="s">
        <v>29</v>
      </c>
      <c r="H2" s="7" t="s">
        <v>30</v>
      </c>
      <c r="I2" s="7" t="s">
        <v>31</v>
      </c>
      <c r="J2" s="7" t="s">
        <v>32</v>
      </c>
      <c r="K2" s="7" t="s">
        <v>33</v>
      </c>
      <c r="L2" s="7" t="s">
        <v>34</v>
      </c>
      <c r="M2" s="7" t="s">
        <v>35</v>
      </c>
      <c r="N2" s="7" t="s">
        <v>36</v>
      </c>
      <c r="O2" s="7" t="s">
        <v>37</v>
      </c>
      <c r="P2" s="7" t="s">
        <v>38</v>
      </c>
      <c r="Q2" s="7" t="s">
        <v>39</v>
      </c>
      <c r="R2" s="7" t="s">
        <v>40</v>
      </c>
      <c r="S2" s="7" t="s">
        <v>41</v>
      </c>
    </row>
    <row r="3" spans="1:19" x14ac:dyDescent="0.25">
      <c r="A3" s="1">
        <v>-1.05</v>
      </c>
      <c r="B3" s="1">
        <v>-1.04</v>
      </c>
      <c r="C3" s="1" t="str">
        <f>CONCATENATE(ROUND(A3,2)," to ",ROUND(B3,2))</f>
        <v>-1.05 to -1.04</v>
      </c>
      <c r="D3" s="1" t="s">
        <v>43</v>
      </c>
      <c r="E3" s="4">
        <v>1</v>
      </c>
      <c r="F3" s="4">
        <v>1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5">
      <c r="A4" s="1">
        <v>-0.56999999999998996</v>
      </c>
      <c r="B4" s="1">
        <v>-0.55999999999998995</v>
      </c>
      <c r="C4" s="1" t="str">
        <f t="shared" ref="C4:C67" si="0">CONCATENATE(ROUND(A4,2)," to ",ROUND(B4,2))</f>
        <v>-0.57 to -0.56</v>
      </c>
      <c r="D4" s="1" t="s">
        <v>44</v>
      </c>
      <c r="E4" s="4">
        <v>1</v>
      </c>
      <c r="F4" s="4">
        <v>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x14ac:dyDescent="0.25">
      <c r="A5" s="1">
        <v>-0.50999999999999002</v>
      </c>
      <c r="B5" s="1">
        <v>-0.49999999999999001</v>
      </c>
      <c r="C5" s="1" t="str">
        <f t="shared" si="0"/>
        <v>-0.51 to -0.5</v>
      </c>
      <c r="D5" s="17" t="s">
        <v>42</v>
      </c>
      <c r="E5" s="4"/>
      <c r="F5" s="4"/>
      <c r="G5" s="4"/>
      <c r="H5" s="4">
        <v>1</v>
      </c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x14ac:dyDescent="0.25">
      <c r="A6" s="1">
        <v>-0.49999999999999001</v>
      </c>
      <c r="B6" s="1">
        <v>-0.48999999999999</v>
      </c>
      <c r="C6" s="1" t="str">
        <f t="shared" si="0"/>
        <v>-0.5 to -0.49</v>
      </c>
      <c r="D6" s="17" t="s">
        <v>94</v>
      </c>
      <c r="E6" s="4"/>
      <c r="F6" s="4"/>
      <c r="G6" s="4"/>
      <c r="H6" s="4">
        <v>1</v>
      </c>
      <c r="I6" s="4">
        <v>1</v>
      </c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x14ac:dyDescent="0.25">
      <c r="A7" s="1">
        <v>-0.48999999999999</v>
      </c>
      <c r="B7" s="1">
        <v>-0.47999999999998999</v>
      </c>
      <c r="C7" s="1" t="str">
        <f t="shared" si="0"/>
        <v>-0.49 to -0.48</v>
      </c>
      <c r="D7" s="1" t="s">
        <v>45</v>
      </c>
      <c r="E7" s="4">
        <v>1</v>
      </c>
      <c r="F7" s="4">
        <v>1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x14ac:dyDescent="0.25">
      <c r="A8" s="1">
        <v>-0.45999999999998997</v>
      </c>
      <c r="B8" s="1">
        <v>-0.44999999999999002</v>
      </c>
      <c r="C8" s="1" t="str">
        <f t="shared" si="0"/>
        <v>-0.46 to -0.45</v>
      </c>
      <c r="D8" s="1" t="s">
        <v>46</v>
      </c>
      <c r="E8" s="4"/>
      <c r="F8" s="4"/>
      <c r="G8" s="4"/>
      <c r="H8" s="4">
        <v>1</v>
      </c>
      <c r="I8" s="4">
        <v>1</v>
      </c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x14ac:dyDescent="0.25">
      <c r="A9" s="1">
        <v>-0.44999999999999002</v>
      </c>
      <c r="B9" s="1">
        <v>-0.43999999999999001</v>
      </c>
      <c r="C9" s="1" t="str">
        <f t="shared" si="0"/>
        <v>-0.45 to -0.44</v>
      </c>
      <c r="D9" s="1" t="s">
        <v>47</v>
      </c>
      <c r="E9" s="4">
        <v>1</v>
      </c>
      <c r="F9" s="4">
        <v>1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x14ac:dyDescent="0.25">
      <c r="A10" s="1">
        <v>-0.42999999999999</v>
      </c>
      <c r="B10" s="1">
        <v>-0.41999999999998999</v>
      </c>
      <c r="C10" s="1" t="str">
        <f t="shared" si="0"/>
        <v>-0.43 to -0.42</v>
      </c>
      <c r="D10" s="17" t="s">
        <v>95</v>
      </c>
      <c r="E10" s="4"/>
      <c r="F10" s="4"/>
      <c r="G10" s="4"/>
      <c r="H10" s="4"/>
      <c r="I10" s="4"/>
      <c r="J10" s="4"/>
      <c r="K10" s="4">
        <v>1</v>
      </c>
      <c r="L10" s="4">
        <v>1</v>
      </c>
      <c r="M10" s="4"/>
      <c r="N10" s="4"/>
      <c r="O10" s="4"/>
      <c r="P10" s="4"/>
      <c r="Q10" s="4"/>
      <c r="R10" s="4"/>
      <c r="S10" s="4"/>
    </row>
    <row r="11" spans="1:19" x14ac:dyDescent="0.25">
      <c r="A11" s="1">
        <v>-0.40999999999998998</v>
      </c>
      <c r="B11" s="1">
        <v>-0.39999999999998997</v>
      </c>
      <c r="C11" s="1" t="str">
        <f t="shared" si="0"/>
        <v>-0.41 to -0.4</v>
      </c>
      <c r="D11" s="1" t="s">
        <v>48</v>
      </c>
      <c r="E11" s="4">
        <v>1</v>
      </c>
      <c r="F11" s="4">
        <v>1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5">
      <c r="A12" s="1">
        <v>-0.37999999999999001</v>
      </c>
      <c r="B12" s="1">
        <v>-0.36999999999999</v>
      </c>
      <c r="C12" s="1" t="str">
        <f t="shared" si="0"/>
        <v>-0.38 to -0.37</v>
      </c>
      <c r="D12" s="1" t="s">
        <v>49</v>
      </c>
      <c r="E12" s="4">
        <v>1</v>
      </c>
      <c r="F12" s="4">
        <v>1</v>
      </c>
      <c r="G12" s="4"/>
      <c r="H12" s="4"/>
      <c r="I12" s="4"/>
      <c r="J12" s="4"/>
      <c r="K12" s="4">
        <v>1</v>
      </c>
      <c r="L12" s="4">
        <v>1</v>
      </c>
      <c r="M12" s="4"/>
      <c r="N12" s="4">
        <v>1</v>
      </c>
      <c r="O12" s="4">
        <v>1</v>
      </c>
      <c r="P12" s="4"/>
      <c r="Q12" s="4"/>
      <c r="R12" s="4"/>
      <c r="S12" s="4"/>
    </row>
    <row r="13" spans="1:19" x14ac:dyDescent="0.25">
      <c r="A13" s="1">
        <v>-0.32999999999999002</v>
      </c>
      <c r="B13" s="1">
        <v>-0.31999999999999001</v>
      </c>
      <c r="C13" s="1" t="str">
        <f t="shared" si="0"/>
        <v>-0.33 to -0.32</v>
      </c>
      <c r="D13" s="1" t="s">
        <v>50</v>
      </c>
      <c r="E13" s="4"/>
      <c r="F13" s="4"/>
      <c r="G13" s="4"/>
      <c r="H13" s="4"/>
      <c r="I13" s="4"/>
      <c r="J13" s="4"/>
      <c r="K13" s="4">
        <v>1</v>
      </c>
      <c r="L13" s="4">
        <v>1</v>
      </c>
      <c r="M13" s="4"/>
      <c r="N13" s="4"/>
      <c r="O13" s="4"/>
      <c r="P13" s="4"/>
      <c r="Q13" s="4">
        <v>1</v>
      </c>
      <c r="R13" s="4">
        <v>1</v>
      </c>
      <c r="S13" s="4"/>
    </row>
    <row r="14" spans="1:19" x14ac:dyDescent="0.25">
      <c r="A14" s="1">
        <v>-0.30999999999999001</v>
      </c>
      <c r="B14" s="1">
        <v>-0.29999999999999</v>
      </c>
      <c r="C14" s="1" t="str">
        <f t="shared" si="0"/>
        <v>-0.31 to -0.3</v>
      </c>
      <c r="D14" s="17" t="s">
        <v>96</v>
      </c>
      <c r="E14" s="4"/>
      <c r="F14" s="4"/>
      <c r="G14" s="4"/>
      <c r="H14" s="4">
        <v>1</v>
      </c>
      <c r="I14" s="4">
        <v>1</v>
      </c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x14ac:dyDescent="0.25">
      <c r="A15" s="1">
        <v>-0.29999999999999</v>
      </c>
      <c r="B15" s="1">
        <v>-0.28999999999998999</v>
      </c>
      <c r="C15" s="1" t="str">
        <f t="shared" si="0"/>
        <v>-0.3 to -0.29</v>
      </c>
      <c r="D15" s="17" t="s">
        <v>97</v>
      </c>
      <c r="E15" s="4">
        <v>1</v>
      </c>
      <c r="F15" s="4">
        <v>1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x14ac:dyDescent="0.25">
      <c r="A16" s="1">
        <v>-0.28999999999998999</v>
      </c>
      <c r="B16" s="1">
        <v>-0.27999999999998998</v>
      </c>
      <c r="C16" s="1" t="str">
        <f t="shared" si="0"/>
        <v>-0.29 to -0.28</v>
      </c>
      <c r="D16" s="1" t="s">
        <v>51</v>
      </c>
      <c r="E16" s="4"/>
      <c r="F16" s="4"/>
      <c r="G16" s="4"/>
      <c r="H16" s="4"/>
      <c r="I16" s="4"/>
      <c r="J16" s="4"/>
      <c r="K16" s="4">
        <v>1</v>
      </c>
      <c r="L16" s="4">
        <v>1</v>
      </c>
      <c r="M16" s="4"/>
      <c r="N16" s="4"/>
      <c r="O16" s="4"/>
      <c r="P16" s="4"/>
      <c r="Q16" s="4"/>
      <c r="R16" s="4"/>
      <c r="S16" s="4"/>
    </row>
    <row r="17" spans="1:19" x14ac:dyDescent="0.25">
      <c r="A17" s="1">
        <v>-0.27999999999998998</v>
      </c>
      <c r="B17" s="1">
        <v>-0.26999999999999003</v>
      </c>
      <c r="C17" s="1" t="str">
        <f t="shared" si="0"/>
        <v>-0.28 to -0.27</v>
      </c>
      <c r="D17" s="1" t="s">
        <v>52</v>
      </c>
      <c r="E17" s="4">
        <v>2</v>
      </c>
      <c r="F17" s="4">
        <v>2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x14ac:dyDescent="0.25">
      <c r="A18" s="1">
        <v>-0.26999999999999003</v>
      </c>
      <c r="B18" s="1">
        <v>-0.25999999999999002</v>
      </c>
      <c r="C18" s="1" t="str">
        <f t="shared" si="0"/>
        <v>-0.27 to -0.26</v>
      </c>
      <c r="D18" s="1" t="s">
        <v>53</v>
      </c>
      <c r="E18" s="4"/>
      <c r="F18" s="4"/>
      <c r="G18" s="4"/>
      <c r="H18" s="4">
        <v>1</v>
      </c>
      <c r="I18" s="4">
        <v>1</v>
      </c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x14ac:dyDescent="0.25">
      <c r="A19" s="1">
        <v>-0.24999999999999001</v>
      </c>
      <c r="B19" s="1">
        <v>-0.23999999999999</v>
      </c>
      <c r="C19" s="1" t="str">
        <f t="shared" si="0"/>
        <v>-0.25 to -0.24</v>
      </c>
      <c r="D19" s="1" t="s">
        <v>54</v>
      </c>
      <c r="E19" s="4">
        <v>1</v>
      </c>
      <c r="F19" s="4">
        <v>1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x14ac:dyDescent="0.25">
      <c r="A20" s="1">
        <v>-0.23999999999999</v>
      </c>
      <c r="B20" s="1">
        <v>-0.22999999999998999</v>
      </c>
      <c r="C20" s="1" t="str">
        <f t="shared" si="0"/>
        <v>-0.24 to -0.23</v>
      </c>
      <c r="D20" s="1" t="s">
        <v>55</v>
      </c>
      <c r="E20" s="4">
        <v>1</v>
      </c>
      <c r="F20" s="4">
        <v>1</v>
      </c>
      <c r="G20" s="4"/>
      <c r="H20" s="4"/>
      <c r="I20" s="4"/>
      <c r="J20" s="4"/>
      <c r="K20" s="4"/>
      <c r="L20" s="4"/>
      <c r="M20" s="4"/>
      <c r="N20" s="4">
        <v>1</v>
      </c>
      <c r="O20" s="4">
        <v>1</v>
      </c>
      <c r="P20" s="4"/>
      <c r="Q20" s="4"/>
      <c r="R20" s="4"/>
      <c r="S20" s="4"/>
    </row>
    <row r="21" spans="1:19" x14ac:dyDescent="0.25">
      <c r="A21" s="1">
        <v>-0.22999999999998999</v>
      </c>
      <c r="B21" s="1">
        <v>-0.21999999999999001</v>
      </c>
      <c r="C21" s="1" t="str">
        <f t="shared" si="0"/>
        <v>-0.23 to -0.22</v>
      </c>
      <c r="D21" s="1" t="s">
        <v>56</v>
      </c>
      <c r="E21" s="4">
        <v>1</v>
      </c>
      <c r="F21" s="4">
        <v>1</v>
      </c>
      <c r="G21" s="4"/>
      <c r="H21" s="4">
        <v>1</v>
      </c>
      <c r="I21" s="4">
        <v>1</v>
      </c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x14ac:dyDescent="0.25">
      <c r="A22" s="1">
        <v>-0.21999999999999001</v>
      </c>
      <c r="B22" s="1">
        <v>-0.20999999999999</v>
      </c>
      <c r="C22" s="1" t="str">
        <f t="shared" si="0"/>
        <v>-0.22 to -0.21</v>
      </c>
      <c r="D22" s="1" t="s">
        <v>57</v>
      </c>
      <c r="E22" s="4">
        <v>2</v>
      </c>
      <c r="F22" s="4">
        <v>2</v>
      </c>
      <c r="G22" s="4"/>
      <c r="H22" s="4"/>
      <c r="I22" s="4"/>
      <c r="J22" s="4"/>
      <c r="K22" s="4">
        <v>1</v>
      </c>
      <c r="L22" s="4">
        <v>1</v>
      </c>
      <c r="M22" s="4"/>
      <c r="N22" s="4"/>
      <c r="O22" s="4"/>
      <c r="P22" s="4"/>
      <c r="Q22" s="4"/>
      <c r="R22" s="4"/>
      <c r="S22" s="4"/>
    </row>
    <row r="23" spans="1:19" x14ac:dyDescent="0.25">
      <c r="A23" s="1">
        <v>-0.20999999999999</v>
      </c>
      <c r="B23" s="1">
        <v>-0.19999999999998999</v>
      </c>
      <c r="C23" s="1" t="str">
        <f t="shared" si="0"/>
        <v>-0.21 to -0.2</v>
      </c>
      <c r="D23" s="17" t="s">
        <v>98</v>
      </c>
      <c r="E23" s="4">
        <v>2</v>
      </c>
      <c r="F23" s="4">
        <v>2</v>
      </c>
      <c r="G23" s="4"/>
      <c r="H23" s="4">
        <v>1</v>
      </c>
      <c r="I23" s="4">
        <v>1</v>
      </c>
      <c r="J23" s="4"/>
      <c r="K23" s="4"/>
      <c r="L23" s="4"/>
      <c r="M23" s="4"/>
      <c r="N23" s="4">
        <v>1</v>
      </c>
      <c r="O23" s="4">
        <v>1</v>
      </c>
      <c r="P23" s="4"/>
      <c r="Q23" s="4"/>
      <c r="R23" s="4"/>
      <c r="S23" s="4"/>
    </row>
    <row r="24" spans="1:19" x14ac:dyDescent="0.25">
      <c r="A24" s="1">
        <v>-0.19999999999998999</v>
      </c>
      <c r="B24" s="1">
        <v>-0.18999999999999001</v>
      </c>
      <c r="C24" s="1" t="str">
        <f t="shared" si="0"/>
        <v>-0.2 to -0.19</v>
      </c>
      <c r="D24" s="17" t="s">
        <v>99</v>
      </c>
      <c r="E24" s="4"/>
      <c r="F24" s="4"/>
      <c r="G24" s="4"/>
      <c r="H24" s="4">
        <v>3</v>
      </c>
      <c r="I24" s="4">
        <v>3</v>
      </c>
      <c r="J24" s="4"/>
      <c r="K24" s="4">
        <v>1</v>
      </c>
      <c r="L24" s="4">
        <v>1</v>
      </c>
      <c r="M24" s="4"/>
      <c r="N24" s="4"/>
      <c r="O24" s="4"/>
      <c r="P24" s="4"/>
      <c r="Q24" s="4">
        <v>1</v>
      </c>
      <c r="R24" s="4">
        <v>1</v>
      </c>
      <c r="S24" s="4"/>
    </row>
    <row r="25" spans="1:19" x14ac:dyDescent="0.25">
      <c r="A25" s="1">
        <v>-0.18999999999999001</v>
      </c>
      <c r="B25" s="1">
        <v>-0.17999999999999</v>
      </c>
      <c r="C25" s="1" t="str">
        <f t="shared" si="0"/>
        <v>-0.19 to -0.18</v>
      </c>
      <c r="D25" s="17" t="s">
        <v>58</v>
      </c>
      <c r="E25" s="4">
        <v>1</v>
      </c>
      <c r="F25" s="4">
        <v>1</v>
      </c>
      <c r="G25" s="4"/>
      <c r="H25" s="4">
        <v>1</v>
      </c>
      <c r="I25" s="4">
        <v>1</v>
      </c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x14ac:dyDescent="0.25">
      <c r="A26" s="1">
        <v>-0.17999999999999</v>
      </c>
      <c r="B26" s="1">
        <v>-0.16999999999998999</v>
      </c>
      <c r="C26" s="1" t="str">
        <f t="shared" si="0"/>
        <v>-0.18 to -0.17</v>
      </c>
      <c r="D26" s="1" t="s">
        <v>59</v>
      </c>
      <c r="E26" s="4">
        <v>2</v>
      </c>
      <c r="F26" s="4">
        <v>2</v>
      </c>
      <c r="G26" s="4"/>
      <c r="H26" s="4"/>
      <c r="I26" s="4"/>
      <c r="J26" s="4"/>
      <c r="K26" s="4">
        <v>1</v>
      </c>
      <c r="L26" s="4">
        <v>1</v>
      </c>
      <c r="M26" s="4"/>
      <c r="N26" s="4"/>
      <c r="O26" s="4"/>
      <c r="P26" s="4"/>
      <c r="Q26" s="4"/>
      <c r="R26" s="4"/>
      <c r="S26" s="4"/>
    </row>
    <row r="27" spans="1:19" x14ac:dyDescent="0.25">
      <c r="A27" s="1">
        <v>-0.16999999999998999</v>
      </c>
      <c r="B27" s="1">
        <v>-0.15999999999999001</v>
      </c>
      <c r="C27" s="1" t="str">
        <f t="shared" si="0"/>
        <v>-0.17 to -0.16</v>
      </c>
      <c r="D27" s="1" t="s">
        <v>60</v>
      </c>
      <c r="E27" s="4">
        <v>1</v>
      </c>
      <c r="F27" s="4">
        <v>1</v>
      </c>
      <c r="G27" s="4"/>
      <c r="H27" s="4"/>
      <c r="I27" s="4"/>
      <c r="J27" s="4"/>
      <c r="K27" s="4"/>
      <c r="L27" s="4"/>
      <c r="M27" s="4"/>
      <c r="N27" s="4">
        <v>2</v>
      </c>
      <c r="O27" s="4">
        <v>2</v>
      </c>
      <c r="P27" s="4"/>
      <c r="Q27" s="4"/>
      <c r="R27" s="4"/>
      <c r="S27" s="4"/>
    </row>
    <row r="28" spans="1:19" x14ac:dyDescent="0.25">
      <c r="A28" s="1">
        <v>-0.15999999999999001</v>
      </c>
      <c r="B28" s="1">
        <v>-0.14999999999999</v>
      </c>
      <c r="C28" s="1" t="str">
        <f t="shared" si="0"/>
        <v>-0.16 to -0.15</v>
      </c>
      <c r="D28" s="1" t="s">
        <v>61</v>
      </c>
      <c r="E28" s="4">
        <v>2</v>
      </c>
      <c r="F28" s="4">
        <v>2</v>
      </c>
      <c r="G28" s="4"/>
      <c r="H28" s="4">
        <v>1</v>
      </c>
      <c r="I28" s="4">
        <v>1</v>
      </c>
      <c r="J28" s="4"/>
      <c r="K28" s="4"/>
      <c r="L28" s="4"/>
      <c r="M28" s="4"/>
      <c r="N28" s="4">
        <v>1</v>
      </c>
      <c r="O28" s="4">
        <v>1</v>
      </c>
      <c r="P28" s="4"/>
      <c r="Q28" s="4"/>
      <c r="R28" s="4"/>
      <c r="S28" s="4"/>
    </row>
    <row r="29" spans="1:19" x14ac:dyDescent="0.25">
      <c r="A29" s="1">
        <v>-0.14999999999999</v>
      </c>
      <c r="B29" s="1">
        <v>-0.13999999999998999</v>
      </c>
      <c r="C29" s="1" t="str">
        <f t="shared" si="0"/>
        <v>-0.15 to -0.14</v>
      </c>
      <c r="D29" s="1" t="s">
        <v>62</v>
      </c>
      <c r="E29" s="4">
        <v>1</v>
      </c>
      <c r="F29" s="4">
        <v>1</v>
      </c>
      <c r="G29" s="4"/>
      <c r="H29" s="4">
        <v>1</v>
      </c>
      <c r="I29" s="4">
        <v>1</v>
      </c>
      <c r="J29" s="4"/>
      <c r="K29" s="4"/>
      <c r="L29" s="4"/>
      <c r="M29" s="4"/>
      <c r="N29" s="4">
        <v>1</v>
      </c>
      <c r="O29" s="4">
        <v>1</v>
      </c>
      <c r="P29" s="4"/>
      <c r="Q29" s="4"/>
      <c r="R29" s="4"/>
      <c r="S29" s="4"/>
    </row>
    <row r="30" spans="1:19" x14ac:dyDescent="0.25">
      <c r="A30" s="1">
        <v>-0.13999999999998999</v>
      </c>
      <c r="B30" s="1">
        <v>-0.12999999999999001</v>
      </c>
      <c r="C30" s="1" t="str">
        <f t="shared" si="0"/>
        <v>-0.14 to -0.13</v>
      </c>
      <c r="D30" s="1" t="s">
        <v>63</v>
      </c>
      <c r="E30" s="4">
        <v>1</v>
      </c>
      <c r="F30" s="4">
        <v>1</v>
      </c>
      <c r="G30" s="4"/>
      <c r="H30" s="4">
        <v>1</v>
      </c>
      <c r="I30" s="4">
        <v>1</v>
      </c>
      <c r="J30" s="4"/>
      <c r="K30" s="4">
        <v>3</v>
      </c>
      <c r="L30" s="4">
        <v>3</v>
      </c>
      <c r="M30" s="4"/>
      <c r="N30" s="4"/>
      <c r="O30" s="4"/>
      <c r="P30" s="4"/>
      <c r="Q30" s="4">
        <v>1</v>
      </c>
      <c r="R30" s="4">
        <v>1</v>
      </c>
      <c r="S30" s="4"/>
    </row>
    <row r="31" spans="1:19" x14ac:dyDescent="0.25">
      <c r="A31" s="1">
        <v>-0.12999999999999001</v>
      </c>
      <c r="B31" s="1">
        <v>-0.11999999999999</v>
      </c>
      <c r="C31" s="1" t="str">
        <f t="shared" si="0"/>
        <v>-0.13 to -0.12</v>
      </c>
      <c r="D31" s="1" t="s">
        <v>64</v>
      </c>
      <c r="E31" s="4">
        <v>5</v>
      </c>
      <c r="F31" s="4">
        <v>5</v>
      </c>
      <c r="G31" s="4"/>
      <c r="H31" s="4">
        <v>2</v>
      </c>
      <c r="I31" s="4">
        <v>2</v>
      </c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x14ac:dyDescent="0.25">
      <c r="A32" s="1">
        <v>-0.11999999999999</v>
      </c>
      <c r="B32" s="1">
        <v>-0.10999999999998999</v>
      </c>
      <c r="C32" s="1" t="str">
        <f t="shared" si="0"/>
        <v>-0.12 to -0.11</v>
      </c>
      <c r="D32" s="1" t="s">
        <v>65</v>
      </c>
      <c r="E32" s="4">
        <v>6</v>
      </c>
      <c r="F32" s="4">
        <v>6</v>
      </c>
      <c r="G32" s="4"/>
      <c r="H32" s="4">
        <v>6</v>
      </c>
      <c r="I32" s="4">
        <v>6</v>
      </c>
      <c r="J32" s="4"/>
      <c r="K32" s="4">
        <v>2</v>
      </c>
      <c r="L32" s="4">
        <v>2</v>
      </c>
      <c r="M32" s="4"/>
      <c r="N32" s="4"/>
      <c r="O32" s="4"/>
      <c r="P32" s="4"/>
      <c r="Q32" s="4"/>
      <c r="R32" s="4"/>
      <c r="S32" s="4"/>
    </row>
    <row r="33" spans="1:19" x14ac:dyDescent="0.25">
      <c r="A33" s="1">
        <v>-0.10999999999998999</v>
      </c>
      <c r="B33" s="1">
        <v>-9.999999999999E-2</v>
      </c>
      <c r="C33" s="1" t="str">
        <f t="shared" si="0"/>
        <v>-0.11 to -0.1</v>
      </c>
      <c r="D33" s="17" t="s">
        <v>100</v>
      </c>
      <c r="E33" s="4">
        <v>6</v>
      </c>
      <c r="F33" s="4">
        <v>5</v>
      </c>
      <c r="G33" s="4"/>
      <c r="H33" s="4">
        <v>5</v>
      </c>
      <c r="I33" s="4">
        <v>5</v>
      </c>
      <c r="J33" s="4"/>
      <c r="K33" s="4">
        <v>4</v>
      </c>
      <c r="L33" s="4">
        <v>4</v>
      </c>
      <c r="M33" s="4"/>
      <c r="N33" s="4">
        <v>1</v>
      </c>
      <c r="O33" s="4">
        <v>1</v>
      </c>
      <c r="P33" s="4"/>
      <c r="Q33" s="4"/>
      <c r="R33" s="4"/>
      <c r="S33" s="4"/>
    </row>
    <row r="34" spans="1:19" x14ac:dyDescent="0.25">
      <c r="A34" s="1">
        <v>-9.999999999999E-2</v>
      </c>
      <c r="B34" s="1">
        <v>-8.9999999999990005E-2</v>
      </c>
      <c r="C34" s="1" t="str">
        <f t="shared" si="0"/>
        <v>-0.1 to -0.09</v>
      </c>
      <c r="D34" s="17" t="s">
        <v>101</v>
      </c>
      <c r="E34" s="4">
        <v>4</v>
      </c>
      <c r="F34" s="4">
        <v>4</v>
      </c>
      <c r="G34" s="4"/>
      <c r="H34" s="4">
        <v>4</v>
      </c>
      <c r="I34" s="4">
        <v>4</v>
      </c>
      <c r="J34" s="4"/>
      <c r="K34" s="4">
        <v>5</v>
      </c>
      <c r="L34" s="4">
        <v>5</v>
      </c>
      <c r="M34" s="4"/>
      <c r="N34" s="4">
        <v>3</v>
      </c>
      <c r="O34" s="4">
        <v>3</v>
      </c>
      <c r="P34" s="4"/>
      <c r="Q34" s="4">
        <v>4</v>
      </c>
      <c r="R34" s="4">
        <v>4</v>
      </c>
      <c r="S34" s="4"/>
    </row>
    <row r="35" spans="1:19" x14ac:dyDescent="0.25">
      <c r="A35" s="1">
        <v>-8.9999999999990005E-2</v>
      </c>
      <c r="B35" s="1">
        <v>-7.9999999999989996E-2</v>
      </c>
      <c r="C35" s="1" t="str">
        <f t="shared" si="0"/>
        <v>-0.09 to -0.08</v>
      </c>
      <c r="D35" s="1" t="s">
        <v>66</v>
      </c>
      <c r="E35" s="4">
        <v>10</v>
      </c>
      <c r="F35" s="4">
        <v>9</v>
      </c>
      <c r="G35" s="4"/>
      <c r="H35" s="4">
        <v>6</v>
      </c>
      <c r="I35" s="4">
        <v>6</v>
      </c>
      <c r="J35" s="4"/>
      <c r="K35" s="4">
        <v>6</v>
      </c>
      <c r="L35" s="4">
        <v>6</v>
      </c>
      <c r="M35" s="4"/>
      <c r="N35" s="4">
        <v>5</v>
      </c>
      <c r="O35" s="4">
        <v>5</v>
      </c>
      <c r="P35" s="4"/>
      <c r="Q35" s="4">
        <v>3</v>
      </c>
      <c r="R35" s="4">
        <v>3</v>
      </c>
      <c r="S35" s="4"/>
    </row>
    <row r="36" spans="1:19" x14ac:dyDescent="0.25">
      <c r="A36" s="1">
        <v>-7.9999999999989996E-2</v>
      </c>
      <c r="B36" s="1">
        <v>-6.9999999999990001E-2</v>
      </c>
      <c r="C36" s="1" t="str">
        <f t="shared" si="0"/>
        <v>-0.08 to -0.07</v>
      </c>
      <c r="D36" s="1" t="s">
        <v>67</v>
      </c>
      <c r="E36" s="4">
        <v>21</v>
      </c>
      <c r="F36" s="4">
        <v>19</v>
      </c>
      <c r="G36" s="4"/>
      <c r="H36" s="4">
        <v>10</v>
      </c>
      <c r="I36" s="4">
        <v>10</v>
      </c>
      <c r="J36" s="4"/>
      <c r="K36" s="4">
        <v>8</v>
      </c>
      <c r="L36" s="4">
        <v>8</v>
      </c>
      <c r="M36" s="4"/>
      <c r="N36" s="4">
        <v>3</v>
      </c>
      <c r="O36" s="4">
        <v>3</v>
      </c>
      <c r="P36" s="4"/>
      <c r="Q36" s="4">
        <v>2</v>
      </c>
      <c r="R36" s="4">
        <v>2</v>
      </c>
      <c r="S36" s="4"/>
    </row>
    <row r="37" spans="1:19" x14ac:dyDescent="0.25">
      <c r="A37" s="1">
        <v>-6.9999999999990001E-2</v>
      </c>
      <c r="B37" s="1">
        <v>-5.9999999999989999E-2</v>
      </c>
      <c r="C37" s="1" t="str">
        <f t="shared" si="0"/>
        <v>-0.07 to -0.06</v>
      </c>
      <c r="D37" s="1" t="s">
        <v>68</v>
      </c>
      <c r="E37" s="4">
        <v>28</v>
      </c>
      <c r="F37" s="4">
        <v>26</v>
      </c>
      <c r="G37" s="4"/>
      <c r="H37" s="4">
        <v>12</v>
      </c>
      <c r="I37" s="4">
        <v>11</v>
      </c>
      <c r="J37" s="4"/>
      <c r="K37" s="4">
        <v>6</v>
      </c>
      <c r="L37" s="4">
        <v>6</v>
      </c>
      <c r="M37" s="4"/>
      <c r="N37" s="4">
        <v>6</v>
      </c>
      <c r="O37" s="4">
        <v>6</v>
      </c>
      <c r="P37" s="4"/>
      <c r="Q37" s="4">
        <v>3</v>
      </c>
      <c r="R37" s="4">
        <v>3</v>
      </c>
      <c r="S37" s="4"/>
    </row>
    <row r="38" spans="1:19" x14ac:dyDescent="0.25">
      <c r="A38" s="1">
        <v>-5.9999999999989999E-2</v>
      </c>
      <c r="B38" s="1">
        <v>-4.9999999999989997E-2</v>
      </c>
      <c r="C38" s="1" t="str">
        <f t="shared" si="0"/>
        <v>-0.06 to -0.05</v>
      </c>
      <c r="D38" s="1" t="s">
        <v>69</v>
      </c>
      <c r="E38" s="4">
        <v>44</v>
      </c>
      <c r="F38" s="4">
        <v>34</v>
      </c>
      <c r="G38" s="4"/>
      <c r="H38" s="4">
        <v>34</v>
      </c>
      <c r="I38" s="4">
        <v>31</v>
      </c>
      <c r="J38" s="4"/>
      <c r="K38" s="4">
        <v>14</v>
      </c>
      <c r="L38" s="4">
        <v>13</v>
      </c>
      <c r="M38" s="4"/>
      <c r="N38" s="4">
        <v>8</v>
      </c>
      <c r="O38" s="4">
        <v>8</v>
      </c>
      <c r="P38" s="4"/>
      <c r="Q38" s="4">
        <v>8</v>
      </c>
      <c r="R38" s="4">
        <v>7</v>
      </c>
      <c r="S38" s="4"/>
    </row>
    <row r="39" spans="1:19" x14ac:dyDescent="0.25">
      <c r="A39" s="1">
        <v>-4.9999999999989997E-2</v>
      </c>
      <c r="B39" s="1">
        <v>-3.9999999999990002E-2</v>
      </c>
      <c r="C39" s="1" t="str">
        <f t="shared" si="0"/>
        <v>-0.05 to -0.04</v>
      </c>
      <c r="D39" s="1" t="s">
        <v>70</v>
      </c>
      <c r="E39" s="4">
        <v>67</v>
      </c>
      <c r="F39" s="4">
        <v>39</v>
      </c>
      <c r="G39" s="4">
        <v>2</v>
      </c>
      <c r="H39" s="4">
        <v>56</v>
      </c>
      <c r="I39" s="4">
        <v>43</v>
      </c>
      <c r="J39" s="4"/>
      <c r="K39" s="4">
        <v>33</v>
      </c>
      <c r="L39" s="4">
        <v>29</v>
      </c>
      <c r="M39" s="4"/>
      <c r="N39" s="4">
        <v>15</v>
      </c>
      <c r="O39" s="4">
        <v>12</v>
      </c>
      <c r="P39" s="4"/>
      <c r="Q39" s="4">
        <v>5</v>
      </c>
      <c r="R39" s="4">
        <v>3</v>
      </c>
      <c r="S39" s="4"/>
    </row>
    <row r="40" spans="1:19" x14ac:dyDescent="0.25">
      <c r="A40" s="1">
        <v>-3.9999999999990002E-2</v>
      </c>
      <c r="B40" s="1">
        <v>-2.999999999999E-2</v>
      </c>
      <c r="C40" s="1" t="str">
        <f t="shared" si="0"/>
        <v>-0.04 to -0.03</v>
      </c>
      <c r="D40" s="1" t="s">
        <v>71</v>
      </c>
      <c r="E40" s="4">
        <v>129</v>
      </c>
      <c r="F40" s="4">
        <v>54</v>
      </c>
      <c r="G40" s="4">
        <v>3</v>
      </c>
      <c r="H40" s="4">
        <v>97</v>
      </c>
      <c r="I40" s="4">
        <v>60</v>
      </c>
      <c r="J40" s="4">
        <v>1</v>
      </c>
      <c r="K40" s="4">
        <v>74</v>
      </c>
      <c r="L40" s="4">
        <v>54</v>
      </c>
      <c r="M40" s="4"/>
      <c r="N40" s="4">
        <v>37</v>
      </c>
      <c r="O40" s="4">
        <v>28</v>
      </c>
      <c r="P40" s="4"/>
      <c r="Q40" s="4">
        <v>25</v>
      </c>
      <c r="R40" s="4">
        <v>10</v>
      </c>
      <c r="S40" s="4">
        <v>2</v>
      </c>
    </row>
    <row r="41" spans="1:19" x14ac:dyDescent="0.25">
      <c r="A41" s="1">
        <v>-2.999999999999E-2</v>
      </c>
      <c r="B41" s="1">
        <v>-1.9999999999990001E-2</v>
      </c>
      <c r="C41" s="1" t="str">
        <f t="shared" si="0"/>
        <v>-0.03 to -0.02</v>
      </c>
      <c r="D41" s="1" t="s">
        <v>72</v>
      </c>
      <c r="E41" s="4">
        <v>176</v>
      </c>
      <c r="F41" s="4">
        <v>23</v>
      </c>
      <c r="G41" s="4">
        <v>4</v>
      </c>
      <c r="H41" s="4">
        <v>167</v>
      </c>
      <c r="I41" s="4">
        <v>47</v>
      </c>
      <c r="J41" s="4">
        <v>4</v>
      </c>
      <c r="K41" s="4">
        <v>160</v>
      </c>
      <c r="L41" s="4">
        <v>74</v>
      </c>
      <c r="M41" s="4">
        <v>3</v>
      </c>
      <c r="N41" s="4">
        <v>97</v>
      </c>
      <c r="O41" s="4">
        <v>48</v>
      </c>
      <c r="P41" s="4">
        <v>2</v>
      </c>
      <c r="Q41" s="4">
        <v>59</v>
      </c>
      <c r="R41" s="4">
        <v>16</v>
      </c>
      <c r="S41" s="4">
        <v>1</v>
      </c>
    </row>
    <row r="42" spans="1:19" x14ac:dyDescent="0.25">
      <c r="A42" s="1">
        <v>-1.9999999999990001E-2</v>
      </c>
      <c r="B42" s="1">
        <v>-9.9999999999899995E-3</v>
      </c>
      <c r="C42" s="1" t="str">
        <f t="shared" si="0"/>
        <v>-0.02 to -0.01</v>
      </c>
      <c r="D42" s="1" t="s">
        <v>73</v>
      </c>
      <c r="E42" s="4">
        <v>313</v>
      </c>
      <c r="F42" s="4">
        <v>7</v>
      </c>
      <c r="G42" s="4">
        <v>7</v>
      </c>
      <c r="H42" s="4">
        <v>323</v>
      </c>
      <c r="I42" s="4">
        <v>14</v>
      </c>
      <c r="J42" s="4">
        <v>9</v>
      </c>
      <c r="K42" s="4">
        <v>315</v>
      </c>
      <c r="L42" s="4">
        <v>39</v>
      </c>
      <c r="M42" s="4">
        <v>7</v>
      </c>
      <c r="N42" s="4">
        <v>298</v>
      </c>
      <c r="O42" s="4">
        <v>89</v>
      </c>
      <c r="P42" s="4">
        <v>7</v>
      </c>
      <c r="Q42" s="4">
        <v>255</v>
      </c>
      <c r="R42" s="4">
        <v>35</v>
      </c>
      <c r="S42" s="4">
        <v>8</v>
      </c>
    </row>
    <row r="43" spans="1:19" x14ac:dyDescent="0.25">
      <c r="A43" s="3">
        <v>-9.9999999999899995E-3</v>
      </c>
      <c r="B43" s="3">
        <v>7.5286998857393004E-16</v>
      </c>
      <c r="C43" s="3" t="str">
        <f t="shared" si="0"/>
        <v>-0.01 to 0</v>
      </c>
      <c r="D43" s="2" t="s">
        <v>102</v>
      </c>
      <c r="E43" s="6">
        <v>593</v>
      </c>
      <c r="F43" s="6">
        <v>1</v>
      </c>
      <c r="G43" s="6">
        <v>17</v>
      </c>
      <c r="H43" s="6">
        <v>664</v>
      </c>
      <c r="I43" s="6">
        <v>3</v>
      </c>
      <c r="J43" s="6">
        <v>13</v>
      </c>
      <c r="K43" s="6">
        <v>741</v>
      </c>
      <c r="L43" s="6">
        <v>5</v>
      </c>
      <c r="M43" s="6">
        <v>13</v>
      </c>
      <c r="N43" s="6">
        <v>907</v>
      </c>
      <c r="O43" s="6">
        <v>29</v>
      </c>
      <c r="P43" s="6">
        <v>14</v>
      </c>
      <c r="Q43" s="6">
        <v>1304</v>
      </c>
      <c r="R43" s="6">
        <v>52</v>
      </c>
      <c r="S43" s="6">
        <v>48</v>
      </c>
    </row>
    <row r="44" spans="1:19" x14ac:dyDescent="0.25">
      <c r="A44" s="3">
        <v>7.5286998857393004E-16</v>
      </c>
      <c r="B44" s="3">
        <v>0.01</v>
      </c>
      <c r="C44" s="3" t="str">
        <f t="shared" si="0"/>
        <v>0 to 0.01</v>
      </c>
      <c r="D44" s="2" t="s">
        <v>103</v>
      </c>
      <c r="E44" s="6">
        <v>875</v>
      </c>
      <c r="F44" s="6">
        <v>2</v>
      </c>
      <c r="G44" s="6">
        <v>36</v>
      </c>
      <c r="H44" s="6">
        <v>1032</v>
      </c>
      <c r="I44" s="6">
        <v>2</v>
      </c>
      <c r="J44" s="6">
        <v>36</v>
      </c>
      <c r="K44" s="6">
        <v>1203</v>
      </c>
      <c r="L44" s="6">
        <v>2</v>
      </c>
      <c r="M44" s="6">
        <v>43</v>
      </c>
      <c r="N44" s="6">
        <v>1507</v>
      </c>
      <c r="O44" s="6">
        <v>12</v>
      </c>
      <c r="P44" s="6">
        <v>60</v>
      </c>
      <c r="Q44" s="6">
        <v>1315</v>
      </c>
      <c r="R44" s="6">
        <v>43</v>
      </c>
      <c r="S44" s="6">
        <v>94</v>
      </c>
    </row>
    <row r="45" spans="1:19" x14ac:dyDescent="0.25">
      <c r="A45" s="1">
        <v>0.01</v>
      </c>
      <c r="B45" s="1">
        <v>0.02</v>
      </c>
      <c r="C45" s="1" t="str">
        <f t="shared" si="0"/>
        <v>0.01 to 0.02</v>
      </c>
      <c r="D45" s="1" t="s">
        <v>74</v>
      </c>
      <c r="E45" s="4">
        <v>679</v>
      </c>
      <c r="F45" s="4"/>
      <c r="G45" s="4">
        <v>37</v>
      </c>
      <c r="H45" s="4">
        <v>673</v>
      </c>
      <c r="I45" s="4"/>
      <c r="J45" s="4">
        <v>53</v>
      </c>
      <c r="K45" s="4">
        <v>628</v>
      </c>
      <c r="L45" s="4">
        <v>1</v>
      </c>
      <c r="M45" s="4">
        <v>69</v>
      </c>
      <c r="N45" s="4">
        <v>402</v>
      </c>
      <c r="O45" s="4">
        <v>5</v>
      </c>
      <c r="P45" s="4">
        <v>85</v>
      </c>
      <c r="Q45" s="4">
        <v>278</v>
      </c>
      <c r="R45" s="4">
        <v>36</v>
      </c>
      <c r="S45" s="4">
        <v>52</v>
      </c>
    </row>
    <row r="46" spans="1:19" x14ac:dyDescent="0.25">
      <c r="A46" s="1">
        <v>0.02</v>
      </c>
      <c r="B46" s="1">
        <v>0.03</v>
      </c>
      <c r="C46" s="1" t="str">
        <f t="shared" si="0"/>
        <v>0.02 to 0.03</v>
      </c>
      <c r="D46" s="1" t="s">
        <v>75</v>
      </c>
      <c r="E46" s="4">
        <v>294</v>
      </c>
      <c r="F46" s="4"/>
      <c r="G46" s="4">
        <v>49</v>
      </c>
      <c r="H46" s="4">
        <v>209</v>
      </c>
      <c r="I46" s="4">
        <v>1</v>
      </c>
      <c r="J46" s="4">
        <v>58</v>
      </c>
      <c r="K46" s="4">
        <v>123</v>
      </c>
      <c r="L46" s="4"/>
      <c r="M46" s="4">
        <v>50</v>
      </c>
      <c r="N46" s="4">
        <v>61</v>
      </c>
      <c r="O46" s="4"/>
      <c r="P46" s="4">
        <v>44</v>
      </c>
      <c r="Q46" s="4">
        <v>70</v>
      </c>
      <c r="R46" s="4">
        <v>13</v>
      </c>
      <c r="S46" s="4">
        <v>23</v>
      </c>
    </row>
    <row r="47" spans="1:19" x14ac:dyDescent="0.25">
      <c r="A47" s="1">
        <v>0.03</v>
      </c>
      <c r="B47" s="1">
        <v>0.04</v>
      </c>
      <c r="C47" s="1" t="str">
        <f t="shared" si="0"/>
        <v>0.03 to 0.04</v>
      </c>
      <c r="D47" s="1" t="s">
        <v>76</v>
      </c>
      <c r="E47" s="4">
        <v>69</v>
      </c>
      <c r="F47" s="4">
        <v>1</v>
      </c>
      <c r="G47" s="4">
        <v>41</v>
      </c>
      <c r="H47" s="4">
        <v>46</v>
      </c>
      <c r="I47" s="4"/>
      <c r="J47" s="4">
        <v>35</v>
      </c>
      <c r="K47" s="4">
        <v>37</v>
      </c>
      <c r="L47" s="4"/>
      <c r="M47" s="4">
        <v>34</v>
      </c>
      <c r="N47" s="4">
        <v>17</v>
      </c>
      <c r="O47" s="4">
        <v>1</v>
      </c>
      <c r="P47" s="4">
        <v>15</v>
      </c>
      <c r="Q47" s="4">
        <v>21</v>
      </c>
      <c r="R47" s="4">
        <v>7</v>
      </c>
      <c r="S47" s="4">
        <v>7</v>
      </c>
    </row>
    <row r="48" spans="1:19" x14ac:dyDescent="0.25">
      <c r="A48" s="1">
        <v>0.04</v>
      </c>
      <c r="B48" s="15">
        <v>0.05</v>
      </c>
      <c r="C48" s="1" t="str">
        <f t="shared" si="0"/>
        <v>0.04 to 0.05</v>
      </c>
      <c r="D48" s="1" t="s">
        <v>77</v>
      </c>
      <c r="E48" s="4">
        <v>29</v>
      </c>
      <c r="F48" s="4"/>
      <c r="G48" s="4">
        <v>25</v>
      </c>
      <c r="H48" s="4">
        <v>17</v>
      </c>
      <c r="I48" s="4"/>
      <c r="J48" s="4">
        <v>17</v>
      </c>
      <c r="K48" s="4">
        <v>10</v>
      </c>
      <c r="L48" s="4">
        <v>1</v>
      </c>
      <c r="M48" s="4">
        <v>9</v>
      </c>
      <c r="N48" s="4">
        <v>9</v>
      </c>
      <c r="O48" s="4"/>
      <c r="P48" s="4">
        <v>7</v>
      </c>
      <c r="Q48" s="4">
        <v>14</v>
      </c>
      <c r="R48" s="4">
        <v>9</v>
      </c>
      <c r="S48" s="4">
        <v>2</v>
      </c>
    </row>
    <row r="49" spans="1:19" x14ac:dyDescent="0.25">
      <c r="A49" s="1">
        <v>0.05</v>
      </c>
      <c r="B49" s="1">
        <v>0.06</v>
      </c>
      <c r="C49" s="1" t="str">
        <f t="shared" si="0"/>
        <v>0.05 to 0.06</v>
      </c>
      <c r="D49" s="1" t="s">
        <v>78</v>
      </c>
      <c r="E49" s="4">
        <v>10</v>
      </c>
      <c r="F49" s="4"/>
      <c r="G49" s="4">
        <v>9</v>
      </c>
      <c r="H49" s="4">
        <v>7</v>
      </c>
      <c r="I49" s="4"/>
      <c r="J49" s="4">
        <v>6</v>
      </c>
      <c r="K49" s="4">
        <v>7</v>
      </c>
      <c r="L49" s="4"/>
      <c r="M49" s="4">
        <v>6</v>
      </c>
      <c r="N49" s="4">
        <v>3</v>
      </c>
      <c r="O49" s="4"/>
      <c r="P49" s="4">
        <v>3</v>
      </c>
      <c r="Q49" s="4">
        <v>6</v>
      </c>
      <c r="R49" s="4">
        <v>3</v>
      </c>
      <c r="S49" s="4">
        <v>1</v>
      </c>
    </row>
    <row r="50" spans="1:19" x14ac:dyDescent="0.25">
      <c r="A50" s="1">
        <v>0.06</v>
      </c>
      <c r="B50" s="1">
        <v>7.0000000000000007E-2</v>
      </c>
      <c r="C50" s="1" t="str">
        <f t="shared" si="0"/>
        <v>0.06 to 0.07</v>
      </c>
      <c r="D50" s="1" t="s">
        <v>79</v>
      </c>
      <c r="E50" s="4">
        <v>5</v>
      </c>
      <c r="F50" s="4">
        <v>1</v>
      </c>
      <c r="G50" s="4">
        <v>4</v>
      </c>
      <c r="H50" s="4">
        <v>4</v>
      </c>
      <c r="I50" s="4"/>
      <c r="J50" s="4">
        <v>4</v>
      </c>
      <c r="K50" s="4">
        <v>3</v>
      </c>
      <c r="L50" s="4"/>
      <c r="M50" s="4">
        <v>3</v>
      </c>
      <c r="N50" s="4">
        <v>3</v>
      </c>
      <c r="O50" s="4">
        <v>1</v>
      </c>
      <c r="P50" s="4">
        <v>2</v>
      </c>
      <c r="Q50" s="4">
        <v>7</v>
      </c>
      <c r="R50" s="4">
        <v>4</v>
      </c>
      <c r="S50" s="4">
        <v>2</v>
      </c>
    </row>
    <row r="51" spans="1:19" x14ac:dyDescent="0.25">
      <c r="A51" s="1">
        <v>7.0000000000000007E-2</v>
      </c>
      <c r="B51" s="1">
        <v>0.08</v>
      </c>
      <c r="C51" s="1" t="str">
        <f t="shared" si="0"/>
        <v>0.07 to 0.08</v>
      </c>
      <c r="D51" s="1" t="s">
        <v>80</v>
      </c>
      <c r="E51" s="4">
        <v>3</v>
      </c>
      <c r="F51" s="4"/>
      <c r="G51" s="4">
        <v>3</v>
      </c>
      <c r="H51" s="4">
        <v>2</v>
      </c>
      <c r="I51" s="4">
        <v>1</v>
      </c>
      <c r="J51" s="4">
        <v>1</v>
      </c>
      <c r="K51" s="4">
        <v>3</v>
      </c>
      <c r="L51" s="4">
        <v>1</v>
      </c>
      <c r="M51" s="4">
        <v>2</v>
      </c>
      <c r="N51" s="4">
        <v>2</v>
      </c>
      <c r="O51" s="4">
        <v>2</v>
      </c>
      <c r="P51" s="4"/>
      <c r="Q51" s="4">
        <v>2</v>
      </c>
      <c r="R51" s="4">
        <v>2</v>
      </c>
      <c r="S51" s="4"/>
    </row>
    <row r="52" spans="1:19" x14ac:dyDescent="0.25">
      <c r="A52" s="1">
        <v>0.08</v>
      </c>
      <c r="B52" s="1">
        <v>0.09</v>
      </c>
      <c r="C52" s="1" t="str">
        <f t="shared" si="0"/>
        <v>0.08 to 0.09</v>
      </c>
      <c r="D52" s="1" t="s">
        <v>81</v>
      </c>
      <c r="E52" s="4"/>
      <c r="F52" s="4"/>
      <c r="G52" s="4"/>
      <c r="H52" s="4">
        <v>2</v>
      </c>
      <c r="I52" s="4"/>
      <c r="J52" s="4">
        <v>2</v>
      </c>
      <c r="K52" s="4"/>
      <c r="L52" s="4"/>
      <c r="M52" s="4"/>
      <c r="N52" s="4">
        <v>1</v>
      </c>
      <c r="O52" s="4"/>
      <c r="P52" s="4">
        <v>1</v>
      </c>
      <c r="Q52" s="4">
        <v>1</v>
      </c>
      <c r="R52" s="4"/>
      <c r="S52" s="4"/>
    </row>
    <row r="53" spans="1:19" x14ac:dyDescent="0.25">
      <c r="A53" s="1">
        <v>0.09</v>
      </c>
      <c r="B53" s="1">
        <v>0.1</v>
      </c>
      <c r="C53" s="1" t="str">
        <f t="shared" si="0"/>
        <v>0.09 to 0.1</v>
      </c>
      <c r="D53" s="1" t="s">
        <v>104</v>
      </c>
      <c r="E53" s="4">
        <v>2</v>
      </c>
      <c r="F53" s="4"/>
      <c r="G53" s="4">
        <v>2</v>
      </c>
      <c r="H53" s="4"/>
      <c r="I53" s="4"/>
      <c r="J53" s="4"/>
      <c r="K53" s="4">
        <v>1</v>
      </c>
      <c r="L53" s="4"/>
      <c r="M53" s="4">
        <v>1</v>
      </c>
      <c r="N53" s="4">
        <v>1</v>
      </c>
      <c r="O53" s="4"/>
      <c r="P53" s="4"/>
      <c r="Q53" s="4">
        <v>1</v>
      </c>
      <c r="R53" s="4"/>
      <c r="S53" s="4">
        <v>1</v>
      </c>
    </row>
    <row r="54" spans="1:19" x14ac:dyDescent="0.25">
      <c r="A54" s="1">
        <v>0.1</v>
      </c>
      <c r="B54" s="1">
        <v>0.11</v>
      </c>
      <c r="C54" s="1" t="str">
        <f t="shared" si="0"/>
        <v>0.1 to 0.11</v>
      </c>
      <c r="D54" s="1" t="s">
        <v>105</v>
      </c>
      <c r="E54" s="4"/>
      <c r="F54" s="4"/>
      <c r="G54" s="4"/>
      <c r="H54" s="4">
        <v>1</v>
      </c>
      <c r="I54" s="4"/>
      <c r="J54" s="4">
        <v>1</v>
      </c>
      <c r="K54" s="4">
        <v>1</v>
      </c>
      <c r="L54" s="4"/>
      <c r="M54" s="4">
        <v>1</v>
      </c>
      <c r="N54" s="4">
        <v>1</v>
      </c>
      <c r="O54" s="4"/>
      <c r="P54" s="4">
        <v>1</v>
      </c>
      <c r="Q54" s="4">
        <v>2</v>
      </c>
      <c r="R54" s="4">
        <v>1</v>
      </c>
      <c r="S54" s="4"/>
    </row>
    <row r="55" spans="1:19" x14ac:dyDescent="0.25">
      <c r="A55" s="1">
        <v>0.11</v>
      </c>
      <c r="B55" s="1">
        <v>0.12</v>
      </c>
      <c r="C55" s="1" t="str">
        <f t="shared" si="0"/>
        <v>0.11 to 0.12</v>
      </c>
      <c r="D55" s="1" t="s">
        <v>82</v>
      </c>
      <c r="E55" s="4">
        <v>1</v>
      </c>
      <c r="F55" s="4"/>
      <c r="G55" s="4">
        <v>1</v>
      </c>
      <c r="H55" s="4">
        <v>1</v>
      </c>
      <c r="I55" s="4"/>
      <c r="J55" s="4">
        <v>1</v>
      </c>
      <c r="K55" s="4">
        <v>1</v>
      </c>
      <c r="L55" s="4"/>
      <c r="M55" s="4">
        <v>1</v>
      </c>
      <c r="N55" s="4"/>
      <c r="O55" s="4"/>
      <c r="P55" s="4"/>
      <c r="Q55" s="4">
        <v>3</v>
      </c>
      <c r="R55" s="4">
        <v>2</v>
      </c>
      <c r="S55" s="4"/>
    </row>
    <row r="56" spans="1:19" x14ac:dyDescent="0.25">
      <c r="A56" s="1">
        <v>0.12</v>
      </c>
      <c r="B56" s="1">
        <v>0.13</v>
      </c>
      <c r="C56" s="1" t="str">
        <f t="shared" si="0"/>
        <v>0.12 to 0.13</v>
      </c>
      <c r="D56" s="1" t="s">
        <v>83</v>
      </c>
      <c r="E56" s="4"/>
      <c r="F56" s="4"/>
      <c r="G56" s="4"/>
      <c r="H56" s="4">
        <v>1</v>
      </c>
      <c r="I56" s="4"/>
      <c r="J56" s="4">
        <v>1</v>
      </c>
      <c r="K56" s="4"/>
      <c r="L56" s="4"/>
      <c r="M56" s="4"/>
      <c r="N56" s="4">
        <v>1</v>
      </c>
      <c r="O56" s="4"/>
      <c r="P56" s="4">
        <v>1</v>
      </c>
      <c r="Q56" s="4"/>
      <c r="R56" s="4"/>
      <c r="S56" s="4"/>
    </row>
    <row r="57" spans="1:19" x14ac:dyDescent="0.25">
      <c r="A57" s="1">
        <v>0.13</v>
      </c>
      <c r="B57" s="1">
        <v>0.14000000000000001</v>
      </c>
      <c r="C57" s="1" t="str">
        <f t="shared" si="0"/>
        <v>0.13 to 0.14</v>
      </c>
      <c r="D57" s="1" t="s">
        <v>84</v>
      </c>
      <c r="E57" s="4">
        <v>2</v>
      </c>
      <c r="F57" s="4"/>
      <c r="G57" s="4">
        <v>2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x14ac:dyDescent="0.25">
      <c r="A58" s="1">
        <v>0.14000000000000001</v>
      </c>
      <c r="B58" s="1">
        <v>0.15</v>
      </c>
      <c r="C58" s="1" t="str">
        <f t="shared" si="0"/>
        <v>0.14 to 0.15</v>
      </c>
      <c r="D58" s="1" t="s">
        <v>85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>
        <v>1</v>
      </c>
      <c r="R58" s="4"/>
      <c r="S58" s="4">
        <v>1</v>
      </c>
    </row>
    <row r="59" spans="1:19" x14ac:dyDescent="0.25">
      <c r="A59" s="1">
        <v>0.15</v>
      </c>
      <c r="B59" s="1">
        <v>0.16</v>
      </c>
      <c r="C59" s="1" t="str">
        <f t="shared" si="0"/>
        <v>0.15 to 0.16</v>
      </c>
      <c r="D59" s="1" t="s">
        <v>86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>
        <v>1</v>
      </c>
      <c r="R59" s="4">
        <v>1</v>
      </c>
      <c r="S59" s="4"/>
    </row>
    <row r="60" spans="1:19" x14ac:dyDescent="0.25">
      <c r="A60" s="1">
        <v>0.18</v>
      </c>
      <c r="B60" s="1">
        <v>0.19</v>
      </c>
      <c r="C60" s="1" t="str">
        <f t="shared" si="0"/>
        <v>0.18 to 0.19</v>
      </c>
      <c r="D60" s="1" t="s">
        <v>87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>
        <v>1</v>
      </c>
      <c r="R60" s="4"/>
      <c r="S60" s="4"/>
    </row>
    <row r="61" spans="1:19" x14ac:dyDescent="0.25">
      <c r="A61" s="1">
        <v>0.22</v>
      </c>
      <c r="B61" s="1">
        <v>0.23</v>
      </c>
      <c r="C61" s="1" t="str">
        <f t="shared" si="0"/>
        <v>0.22 to 0.23</v>
      </c>
      <c r="D61" s="1" t="s">
        <v>88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>
        <v>1</v>
      </c>
      <c r="R61" s="4">
        <v>1</v>
      </c>
      <c r="S61" s="4"/>
    </row>
    <row r="62" spans="1:19" x14ac:dyDescent="0.25">
      <c r="A62" s="1">
        <v>0.23</v>
      </c>
      <c r="B62" s="1">
        <v>0.24</v>
      </c>
      <c r="C62" s="1" t="str">
        <f t="shared" si="0"/>
        <v>0.23 to 0.24</v>
      </c>
      <c r="D62" s="1" t="s">
        <v>110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>
        <v>1</v>
      </c>
      <c r="R62" s="4"/>
      <c r="S62" s="4">
        <v>1</v>
      </c>
    </row>
    <row r="63" spans="1:19" x14ac:dyDescent="0.25">
      <c r="A63" s="1">
        <v>0.27</v>
      </c>
      <c r="B63" s="1">
        <v>0.28000000000000003</v>
      </c>
      <c r="C63" s="1" t="str">
        <f t="shared" si="0"/>
        <v>0.27 to 0.28</v>
      </c>
      <c r="D63" s="1" t="s">
        <v>89</v>
      </c>
      <c r="E63" s="4"/>
      <c r="F63" s="4"/>
      <c r="G63" s="4"/>
      <c r="H63" s="4"/>
      <c r="I63" s="4"/>
      <c r="J63" s="4"/>
      <c r="K63" s="4"/>
      <c r="L63" s="4"/>
      <c r="M63" s="4"/>
      <c r="N63" s="4">
        <v>1</v>
      </c>
      <c r="O63" s="4"/>
      <c r="P63" s="4">
        <v>1</v>
      </c>
      <c r="Q63" s="4"/>
      <c r="R63" s="4"/>
      <c r="S63" s="4"/>
    </row>
    <row r="64" spans="1:19" x14ac:dyDescent="0.25">
      <c r="A64" s="1">
        <v>0.28999999999999998</v>
      </c>
      <c r="B64" s="1">
        <v>0.3</v>
      </c>
      <c r="C64" s="1" t="str">
        <f t="shared" si="0"/>
        <v>0.29 to 0.3</v>
      </c>
      <c r="D64" s="1" t="s">
        <v>111</v>
      </c>
      <c r="E64" s="4"/>
      <c r="F64" s="4"/>
      <c r="G64" s="4"/>
      <c r="H64" s="4"/>
      <c r="I64" s="4"/>
      <c r="J64" s="4"/>
      <c r="K64" s="4">
        <v>1</v>
      </c>
      <c r="L64" s="4"/>
      <c r="M64" s="4">
        <v>1</v>
      </c>
      <c r="N64" s="4"/>
      <c r="O64" s="4"/>
      <c r="P64" s="4"/>
      <c r="Q64" s="4"/>
      <c r="R64" s="4"/>
      <c r="S64" s="4"/>
    </row>
    <row r="65" spans="1:19" x14ac:dyDescent="0.25">
      <c r="A65" s="1">
        <v>0.31</v>
      </c>
      <c r="B65" s="1">
        <v>0.32</v>
      </c>
      <c r="C65" s="1" t="str">
        <f t="shared" si="0"/>
        <v>0.31 to 0.32</v>
      </c>
      <c r="D65" s="1" t="s">
        <v>90</v>
      </c>
      <c r="E65" s="4"/>
      <c r="F65" s="4"/>
      <c r="G65" s="4"/>
      <c r="H65" s="4">
        <v>1</v>
      </c>
      <c r="I65" s="4"/>
      <c r="J65" s="4">
        <v>1</v>
      </c>
      <c r="K65" s="4"/>
      <c r="L65" s="4"/>
      <c r="M65" s="4"/>
      <c r="N65" s="4"/>
      <c r="O65" s="4"/>
      <c r="P65" s="4"/>
      <c r="Q65" s="4"/>
      <c r="R65" s="4"/>
      <c r="S65" s="4"/>
    </row>
    <row r="66" spans="1:19" x14ac:dyDescent="0.25">
      <c r="A66" s="1">
        <v>0.32</v>
      </c>
      <c r="B66" s="1">
        <v>0.33</v>
      </c>
      <c r="C66" s="1" t="str">
        <f t="shared" si="0"/>
        <v>0.32 to 0.33</v>
      </c>
      <c r="D66" s="1" t="s">
        <v>91</v>
      </c>
      <c r="E66" s="4">
        <v>1</v>
      </c>
      <c r="F66" s="4"/>
      <c r="G66" s="4">
        <v>1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x14ac:dyDescent="0.25">
      <c r="A67" s="1">
        <v>1.1599999999999999</v>
      </c>
      <c r="B67" s="1">
        <v>1.17</v>
      </c>
      <c r="C67" s="1" t="str">
        <f t="shared" si="0"/>
        <v>1.16 to 1.17</v>
      </c>
      <c r="D67" s="1" t="s">
        <v>112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>
        <v>1</v>
      </c>
      <c r="R67" s="4">
        <v>1</v>
      </c>
      <c r="S67" s="4"/>
    </row>
    <row r="68" spans="1:19" x14ac:dyDescent="0.25">
      <c r="A68" s="1">
        <v>1.22</v>
      </c>
      <c r="B68" s="1">
        <v>1.23</v>
      </c>
      <c r="C68" s="1" t="str">
        <f t="shared" ref="C68:C71" si="1">CONCATENATE(ROUND(A68,2)," to ",ROUND(B68,2))</f>
        <v>1.22 to 1.23</v>
      </c>
      <c r="D68" s="1" t="s">
        <v>92</v>
      </c>
      <c r="E68" s="4"/>
      <c r="F68" s="4"/>
      <c r="G68" s="4"/>
      <c r="H68" s="4"/>
      <c r="I68" s="4"/>
      <c r="J68" s="4"/>
      <c r="K68" s="4"/>
      <c r="L68" s="4"/>
      <c r="M68" s="4"/>
      <c r="N68" s="4">
        <v>1</v>
      </c>
      <c r="O68" s="4">
        <v>1</v>
      </c>
      <c r="P68" s="4"/>
      <c r="Q68" s="4"/>
      <c r="R68" s="4"/>
      <c r="S68" s="4"/>
    </row>
    <row r="69" spans="1:19" x14ac:dyDescent="0.25">
      <c r="A69" s="1">
        <v>1.31</v>
      </c>
      <c r="B69" s="1">
        <v>1.32</v>
      </c>
      <c r="C69" s="1" t="str">
        <f t="shared" si="1"/>
        <v>1.31 to 1.32</v>
      </c>
      <c r="D69" s="1" t="s">
        <v>113</v>
      </c>
      <c r="E69" s="4"/>
      <c r="F69" s="4"/>
      <c r="G69" s="4"/>
      <c r="H69" s="4"/>
      <c r="I69" s="4"/>
      <c r="J69" s="4"/>
      <c r="K69" s="4">
        <v>1</v>
      </c>
      <c r="L69" s="4">
        <v>1</v>
      </c>
      <c r="M69" s="4"/>
      <c r="N69" s="4"/>
      <c r="O69" s="4"/>
      <c r="P69" s="4"/>
      <c r="Q69" s="4"/>
      <c r="R69" s="4"/>
      <c r="S69" s="4"/>
    </row>
    <row r="70" spans="1:19" x14ac:dyDescent="0.25">
      <c r="A70" s="1">
        <v>1.43</v>
      </c>
      <c r="B70" s="1">
        <v>1.44</v>
      </c>
      <c r="C70" s="1" t="str">
        <f t="shared" si="1"/>
        <v>1.43 to 1.44</v>
      </c>
      <c r="D70" s="1" t="s">
        <v>114</v>
      </c>
      <c r="E70" s="4"/>
      <c r="F70" s="4"/>
      <c r="G70" s="4"/>
      <c r="H70" s="4">
        <v>1</v>
      </c>
      <c r="I70" s="4">
        <v>1</v>
      </c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x14ac:dyDescent="0.25">
      <c r="A71" s="1">
        <v>2.46</v>
      </c>
      <c r="B71" s="1">
        <v>2.4700000000000002</v>
      </c>
      <c r="C71" s="1" t="str">
        <f t="shared" si="1"/>
        <v>2.46 to 2.47</v>
      </c>
      <c r="D71" s="1" t="s">
        <v>93</v>
      </c>
      <c r="E71" s="5">
        <v>1</v>
      </c>
      <c r="F71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MSPB Measure Dist</vt:lpstr>
      <vt:lpstr>HCC_Composition</vt:lpstr>
      <vt:lpstr>Histogram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eshrestha</dc:creator>
  <cp:lastModifiedBy>eshrestha</cp:lastModifiedBy>
  <cp:lastPrinted>2012-04-17T18:02:56Z</cp:lastPrinted>
  <dcterms:created xsi:type="dcterms:W3CDTF">2012-04-12T20:23:33Z</dcterms:created>
  <dcterms:modified xsi:type="dcterms:W3CDTF">2013-06-27T00:27:15Z</dcterms:modified>
</cp:coreProperties>
</file>