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updateLinks="never" codeName="ThisWorkbook" autoCompressPictures="0" defaultThemeVersion="124226"/>
  <mc:AlternateContent xmlns:mc="http://schemas.openxmlformats.org/markup-compatibility/2006">
    <mc:Choice Requires="x15">
      <x15ac:absPath xmlns:x15ac="http://schemas.microsoft.com/office/spreadsheetml/2010/11/ac" url="Z:\Documents to be Uploaded\Disparities\"/>
    </mc:Choice>
  </mc:AlternateContent>
  <bookViews>
    <workbookView xWindow="0" yWindow="0" windowWidth="19200" windowHeight="10770" tabRatio="882"/>
  </bookViews>
  <sheets>
    <sheet name="Overview" sheetId="31" r:id="rId1"/>
    <sheet name="Legend" sheetId="32" r:id="rId2"/>
    <sheet name="Culture of Equity" sheetId="39" r:id="rId3"/>
    <sheet name="Structure for Equity" sheetId="41" r:id="rId4"/>
    <sheet name="Equitable Access to Care" sheetId="38" r:id="rId5"/>
    <sheet name="Equitable High Quality Care" sheetId="42" r:id="rId6"/>
    <sheet name="Partnerships and Collaborations" sheetId="40" r:id="rId7"/>
    <sheet name="Lists" sheetId="43" state="hidden" r:id="rId8"/>
  </sheets>
  <externalReferences>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s>
  <definedNames>
    <definedName name="_xlnm._FilterDatabase" localSheetId="5" hidden="1">'Equitable High Quality Care'!$D$755:$D$759</definedName>
    <definedName name="analysislevel" localSheetId="0">[1]!Table9[[#All],[Level of analysis]]</definedName>
    <definedName name="analysislevel">#REF!</definedName>
    <definedName name="domain" localSheetId="0">[1]!Table11[[#All],[Domain]]</definedName>
    <definedName name="domain">#REF!</definedName>
    <definedName name="HCBSfocus" localSheetId="0">[1]!Table5[[#All],[HCBS Focus / Service Type]]</definedName>
    <definedName name="HCBSfocus">#REF!</definedName>
    <definedName name="HCBSservice">[2]!Table5[[#All],[HCBS Focus / Service Type]]</definedName>
    <definedName name="Measorconcept" localSheetId="0">[1]!Table4[[#All],[Measure or Measure Concept]]</definedName>
    <definedName name="Measorconcept">#REF!</definedName>
    <definedName name="Measuretype" localSheetId="0">[1]!Table3[[#All],[Measure Type]]</definedName>
    <definedName name="Measuretype">#REF!</definedName>
    <definedName name="payer" localSheetId="0">[1]!Table7[[#All],[Payer]]</definedName>
    <definedName name="payer">#REF!</definedName>
    <definedName name="population" localSheetId="0">[1]!Table6[[#All],[Target population]]</definedName>
    <definedName name="population">#REF!</definedName>
    <definedName name="setting" localSheetId="0">[1]!Table8[[#All],[Service setting]]</definedName>
    <definedName name="setting">#REF!</definedName>
    <definedName name="source" localSheetId="0">[1]!Table10[[#All],[Data Source]]</definedName>
    <definedName name="source">#REF!</definedName>
  </definedNames>
  <calcPr calcId="162913"/>
</workbook>
</file>

<file path=xl/calcChain.xml><?xml version="1.0" encoding="utf-8"?>
<calcChain xmlns="http://schemas.openxmlformats.org/spreadsheetml/2006/main">
  <c r="B765" i="42" l="1"/>
  <c r="A45" i="38"/>
  <c r="A51" i="41"/>
  <c r="A43" i="39"/>
  <c r="B764" i="42" l="1"/>
  <c r="B760" i="42"/>
  <c r="B763" i="42"/>
  <c r="B761" i="42"/>
  <c r="B762" i="42"/>
  <c r="D762" i="42"/>
  <c r="D761" i="42"/>
  <c r="D760" i="42"/>
  <c r="B766" i="42" l="1"/>
  <c r="D763" i="42"/>
  <c r="E45" i="38"/>
  <c r="A49" i="38"/>
  <c r="A48" i="38"/>
  <c r="A47" i="38"/>
  <c r="A46" i="38"/>
  <c r="A44" i="38"/>
  <c r="A53" i="41"/>
  <c r="A54" i="41"/>
  <c r="A50" i="41"/>
  <c r="D51" i="41"/>
  <c r="A55" i="41"/>
  <c r="A52" i="41"/>
  <c r="A47" i="39"/>
  <c r="A46" i="39"/>
  <c r="A45" i="39"/>
  <c r="A44" i="39"/>
  <c r="A42" i="39"/>
  <c r="D42" i="39" l="1"/>
  <c r="D50" i="41"/>
  <c r="E44" i="38"/>
</calcChain>
</file>

<file path=xl/connections.xml><?xml version="1.0" encoding="utf-8"?>
<connections xmlns="http://schemas.openxmlformats.org/spreadsheetml/2006/main">
  <connection id="1" odcFile="C:\Users\KIbarra\AppData\Local\Temp\owssvr.dll.iqy" keepAlive="1" name="owssvr.dll" type="5" refreshedVersion="4" minRefreshableVersion="3" saveData="1">
    <dbPr connection="Provider=Microsoft.Office.List.OLEDB.2.0;Data Source=&quot;&quot;;ApplicationName=Excel;Version=12.0.0.0" command="&lt;LIST&gt;&lt;VIEWGUID&gt;{3A891645-5456-4C40-B548-12904B60D497}&lt;/VIEWGUID&gt;&lt;LISTNAME&gt;{B3B582D0-52B7-4D8F-9FFD-F2C814E4A662}&lt;/LISTNAME&gt;&lt;LISTWEB&gt;http://staff.qualityforum.org/Projects/_vti_bin&lt;/LISTWEB&gt;&lt;LISTSUBWEB&gt;&lt;/LISTSUBWEB&gt;&lt;ROOTFOLDER&gt;/Projects/Lists/Task 14 Measures&lt;/ROOTFOLDER&gt;&lt;/LIST&gt;" commandType="5"/>
  </connection>
</connections>
</file>

<file path=xl/sharedStrings.xml><?xml version="1.0" encoding="utf-8"?>
<sst xmlns="http://schemas.openxmlformats.org/spreadsheetml/2006/main" count="11003" uniqueCount="4501">
  <si>
    <t>Measure Title</t>
  </si>
  <si>
    <t>Numerator</t>
  </si>
  <si>
    <t>Denominator</t>
  </si>
  <si>
    <t>Measure Type</t>
  </si>
  <si>
    <t>Target Population</t>
  </si>
  <si>
    <t>Service Setting</t>
  </si>
  <si>
    <t>Level of Analysis</t>
  </si>
  <si>
    <t>Data Source</t>
  </si>
  <si>
    <t>NQF #</t>
  </si>
  <si>
    <t>Information Source</t>
  </si>
  <si>
    <t>Outcome</t>
  </si>
  <si>
    <t>Process</t>
  </si>
  <si>
    <t>Health plan</t>
  </si>
  <si>
    <t>Composite</t>
  </si>
  <si>
    <t>Structure</t>
  </si>
  <si>
    <t>Consumer Experience</t>
  </si>
  <si>
    <t>Measure or Measure Concept</t>
  </si>
  <si>
    <t>Service setting</t>
  </si>
  <si>
    <t>Agency</t>
  </si>
  <si>
    <t>Level of analysis</t>
  </si>
  <si>
    <t>Consumer</t>
  </si>
  <si>
    <t>Clinician - individual</t>
  </si>
  <si>
    <t>Clinician - team</t>
  </si>
  <si>
    <t>Facility</t>
  </si>
  <si>
    <t>Integrated delivery system</t>
  </si>
  <si>
    <t>Population - Community</t>
  </si>
  <si>
    <t>Population - County or City</t>
  </si>
  <si>
    <t>Population - State</t>
  </si>
  <si>
    <t>Population - National</t>
  </si>
  <si>
    <t>Clinician - practice/group</t>
  </si>
  <si>
    <t>administrative claims</t>
  </si>
  <si>
    <t>electronic clinical data</t>
  </si>
  <si>
    <t>paper medical records</t>
  </si>
  <si>
    <t>consumer reported data/survey</t>
  </si>
  <si>
    <t>Domain</t>
  </si>
  <si>
    <t>Exclusion Criteria</t>
  </si>
  <si>
    <t>Description</t>
  </si>
  <si>
    <t>Cost/Resource Use</t>
  </si>
  <si>
    <t>Access</t>
  </si>
  <si>
    <t>Efficiency</t>
  </si>
  <si>
    <t>NQF Endorsed?</t>
  </si>
  <si>
    <t>Census data</t>
  </si>
  <si>
    <t>OASIS</t>
  </si>
  <si>
    <t>Title</t>
  </si>
  <si>
    <t>Status of NQF endorsement for measures with an NQF number.</t>
  </si>
  <si>
    <t>NQF Endorsement Status</t>
  </si>
  <si>
    <t>Measures currently or previously endorsed by NQF include an NQF number.</t>
  </si>
  <si>
    <t>The database or source of the measure, measure concept, or instrument information (not data source for calculating performance on the measure itself).</t>
  </si>
  <si>
    <t>Where the data to populate the measure is drawn from.</t>
  </si>
  <si>
    <t>Level of analysis, if available.</t>
  </si>
  <si>
    <t>Service or support setting, if available.</t>
  </si>
  <si>
    <t>Target population, if available.</t>
  </si>
  <si>
    <t>Measure type based on NQF taxonomy.</t>
  </si>
  <si>
    <t>Exclusion criteria statement, if available.</t>
  </si>
  <si>
    <t>Denominator statement, if available.</t>
  </si>
  <si>
    <t>Numerator statement, if available.</t>
  </si>
  <si>
    <t>Measure, measure concept, or instrument description, if available.</t>
  </si>
  <si>
    <t>Name of measure, measure concept, or instrument, if available.</t>
  </si>
  <si>
    <t>The sub-domains of HCBS quality measurement to which the measure, measure concept, or instrument most closely aligns based on Committee's conceptual framework (in development).</t>
  </si>
  <si>
    <t>Sub-Domains</t>
  </si>
  <si>
    <t>The domains of HCBS quality measurement to which the measure, measure concept, or instrument most closely aligns based on Committee's conceptual framework (in development).</t>
  </si>
  <si>
    <t>Column Name</t>
  </si>
  <si>
    <t xml:space="preserve">If there is a specified numerator and denominator, and evidence of scientific testing, the metric was identified as a measure; a measure concept has a specified numerator and denominator, but has not undergone scientific testing. </t>
  </si>
  <si>
    <t>Overview</t>
  </si>
  <si>
    <t>Table of Contents</t>
  </si>
  <si>
    <t>Legend</t>
  </si>
  <si>
    <t>NQF Disparities Project: Compendium of Measures</t>
  </si>
  <si>
    <t>Target Risk Factor</t>
  </si>
  <si>
    <t>High Quality Care</t>
  </si>
  <si>
    <t>Adult Kidney Disease: Blood Pressure Management</t>
  </si>
  <si>
    <t>Percentage of patient visits for those patients aged 18 years and older with a diagnosis of chronic kidney disease (CKD) (stage 3, 4, or 5, not receiving Renal Replacement Therapy [RRT]) with a blood pressure &lt; 140/90 mmHg OR &gt;= 140/90 mmHg with a documented plan of care</t>
  </si>
  <si>
    <t>Patient visits with blood pressure &lt; 140/90 mmHg OR &gt;= 140/90 mmHg with a documented plan of care</t>
  </si>
  <si>
    <t>All patient visits for those patients aged 18 years and older with a diagnosis of CKD (stage 3, 4, or 5, not receiving RRT)</t>
  </si>
  <si>
    <t>None</t>
  </si>
  <si>
    <t>Intermediate Outcome</t>
  </si>
  <si>
    <t>Chronic Kidney Disease (CKD)</t>
  </si>
  <si>
    <t>Registry</t>
  </si>
  <si>
    <t>CMS - 0474</t>
  </si>
  <si>
    <t>Not Endorsed</t>
  </si>
  <si>
    <t>Adult Kidney Disease: Referral to Hospice</t>
  </si>
  <si>
    <t>Percentage of patients aged 18 years and older with a diagnosis of ESRD who withdraw from hemodialysis or peritoneal dialysis who are referred to hospice care</t>
  </si>
  <si>
    <t>Patients who are referred to hospice care</t>
  </si>
  <si>
    <t>All patients aged 18 years and older with a diagnosis of ESRD who withdraw from hemodialysis or peritoneal dialysis</t>
  </si>
  <si>
    <t>Documentation of patient reason(s) for not referring to hospice care (e.g., patient declined, other patient reasons) (G9525)</t>
  </si>
  <si>
    <t>End Stage Renal Disease (ESRD)</t>
  </si>
  <si>
    <t>CMS - 2726</t>
  </si>
  <si>
    <t>Advanced chronic kidney disease (CKD): percent of patients with documentation that education was provided.</t>
  </si>
  <si>
    <t>This measure assesses the percent of patients with advanced chronic kidney disease (CKD) with documentation that education was provided.</t>
  </si>
  <si>
    <t>The number of patients from the denominator with documentation that education was provided</t>
  </si>
  <si>
    <t>The number of adult patients with advanced chronic kidney disease (CKD), not currently receiving renal replacement therapy</t>
  </si>
  <si>
    <t>Unspecified</t>
  </si>
  <si>
    <t>Physician Group Practices/Clinics</t>
  </si>
  <si>
    <t>Administrative data, laboratory data, medical record</t>
  </si>
  <si>
    <t>NQMC - 360</t>
  </si>
  <si>
    <t>Anemia of chronic kidney disease: Patient informed consent for ESA treatment</t>
  </si>
  <si>
    <t>No ESA dosage need be recorded if patient is not treated with ESAs.</t>
  </si>
  <si>
    <t>Number of patients with attestation by the treating dialysis facility that risks, potential benefits, and alternative treatment options for anemia were evaluated and patient participated in decision regarding anemia treatment strategy.</t>
  </si>
  <si>
    <t>All patients treated in the dialysis facility in the calendar year who have received ESA treatment.</t>
  </si>
  <si>
    <t>N/A</t>
  </si>
  <si>
    <t>CMS</t>
  </si>
  <si>
    <t>Assessment of Health-related Quality of Life in Dialysis Patients</t>
  </si>
  <si>
    <t>Percentage of eligible dialysis patients who complete a health-related quality of life assessment with or without assistance using the KDQOL-36 (36-question survey that assesses  patients´ functioning and well-being) at least once during a calendar year.</t>
  </si>
  <si>
    <t>Number of eligible (not excluded) individuals with ESRD (ICD-10 N18.6) on dialysis who complete a KDQOL-36 with or without assistance at least once per calendar year</t>
  </si>
  <si>
    <t>Number of individuals with ESRD (ICD-10 N18.6) on peritoneal dialysis, in-center hemodialysis, and home hemodialysis treated by the dialysis facility during the calendar year minus those dialysis patients who meet exclusion criteria in S.10.</t>
  </si>
  <si>
    <t>Patients with ESRD (ICD-10 N18.6) on dialysis who are &lt;18 years old; who are unable to complete the survey due to mental status that could invalidate the results; who are non-English speaking/reading and no native language translation or interpreter is available; or who have been on dialysis for &lt;3 months. A patient who declines to complete one survey but completes one survey during the calendar year is counted as having a completed survey.</t>
  </si>
  <si>
    <t>Dialysis Facility</t>
  </si>
  <si>
    <t>Patient Reported Data</t>
  </si>
  <si>
    <t>QPS</t>
  </si>
  <si>
    <t>0260</t>
  </si>
  <si>
    <t>Endorsement Removed</t>
  </si>
  <si>
    <t>Bipolar Disorder: Assessment for diabetes</t>
  </si>
  <si>
    <t>Percentage of patients treated for bipolar disorder who are assessed for diabetes within 16 weeks after initiating treatment with an atypical antipsychotic agent.</t>
  </si>
  <si>
    <t>Assessment for diabetes must include documentation of one of the following:
•	Reference in chart that test was ordered and results or information about results was obtained 
OR
•	Lab results filed in chart or available in patient’s electronic medical record
 Reference: Tests used to screen/assess for diabetes:
Preferred Fasting plasma glucose; Non-fasting plasma glucose; Glucose tolerance Also Accepted: Glycosylated hemoglobin (Hb A1c; glycated hemoglobin) Random glucose AND 
Timeframe: Test results/information from test conducted within 16 weeks after the initiation of a second generation atypical antipsychotic agent
OR 
Measurement EXCLUSION FROM COMPLIANCE Issues
Numerator criteria not applicable and exclusion from compliance as stated below:
1.Dcumentation by physician that test was not clinically indicated for this patient
OR
2Documentation that test was requested but patient failed to comply with request to obtain test</t>
  </si>
  <si>
    <t>Patients 18 years of age or older with an initial or new episode of bipolar disorder
AND
Documentation of a diagnosis of bipolar disorder; to include at least one of the following:
•	Codes 296.0x; 296.1x; 296.4x; 296.5x; 296.6x; 296.7; 296.80; 296.81; 296.82; 296.89; 301.13 documented in body of chart, such as a pre-printed form completed by a clinician and/or codes documented in chart notes/forms
OR
•	Diagnosis or Impression or “working diagnosis” documented in chart indicating bipolar disorder
OR
•	Use of a screening/assessment tool for bipolar disorder with a score or conclusion that patient has bipolar disorder and documentation that this information is used to establish or substantiate the diagnosis
AND
Documentation of treatment with an atypical antipsychotic agent. (See reference list below) 
Note: It is not the intent to indicate preferred pharmacotherapy. The reference list is inclusive of those atypical antipsychotic medications that are reasonably construed to be appropriate in accordance with current guidelines. (Reference list of medications also included in data collection form)
Atypical Antipsychotic Agents
•	aripiprazole
•	quetiapine
•	clozapine
•	risperidone
•	olanzapine
•	ziprasidone
•	olanzapine-fluoxetine (combination)
None.  New diagnosis” or a “new episode,” is defined as cases where the patient has not been involved in active treatment for 6 months.  Active treatment includes being hospitalized or under the out-patient care of a physician.</t>
  </si>
  <si>
    <t>None.</t>
  </si>
  <si>
    <t>Ambulatory Care: Clinician Office/Clinic, Behavioral Health: Outpatient</t>
  </si>
  <si>
    <t>Clinician: Group/Practice, Clinician: Individual</t>
  </si>
  <si>
    <t>Claims (Only), Paper Records</t>
  </si>
  <si>
    <t>0003</t>
  </si>
  <si>
    <t>Bloodstream Infection in Hemodialysis Outpatients</t>
  </si>
  <si>
    <t>The Standardized Infection Ratio (SIR) of Bloodstream Infections (BSI) will be calculated among patients receiving hemodialysis at outpatient hemodialysis centers.</t>
  </si>
  <si>
    <t>The number of new positive blood culture events based on blood cultures drawn as an outpatient or within 1 calendar day after a hospital admission. A positive blood culture is considered a new event and counted only if it occurred 21 days or more after a previous positive blood culture in the same patient.</t>
  </si>
  <si>
    <t>Number of maintenance hemodialysis patients treated in the outpatient hemodialysis center on the first 2 working days of the month.</t>
  </si>
  <si>
    <t>Patients receiving inpatient hemodialysis and home hemodialysis are excluded</t>
  </si>
  <si>
    <t>Facility, Other, Population: Regional and State</t>
  </si>
  <si>
    <t>Electronic Health Record (Only), Imaging-Diagnostic, Laboratory, Other, Paper Records, Pharmacy</t>
  </si>
  <si>
    <t>1460</t>
  </si>
  <si>
    <t>Endorsed</t>
  </si>
  <si>
    <t>CAHPS In-Center Hemodialysis Survey</t>
  </si>
  <si>
    <t>Comparison of services and quality of care that dialysis facilities provide from the perspective of ESRD patients receiving in-center hemodialysis care.   Patients will assess their dialysis providers , including nephrologists and medical and non-medical staff, the quality of dialysis care they receive, and information sharing about their disease.
Three measures:  
a.	M1: Nephrologists’ Communication and Caring
b.	M2: Quality of Dialysis Center Care and Operations
c.	M3:  Providing Information to Patients
Three Global items:
a.	M4:  Rating of the nephrologist
b.	M5:  Rating of dialysis center staff
c.	M6:  Rating of the dialysis facility
The first three measures are created from six or more questions from the survey that are reported as one measure score.    The three global items use a scale of 0 to 10 to measure the respondent’s assessment</t>
  </si>
  <si>
    <t>Each measure encompasses the responses for all questions included in the particular measure.  Missing data for individual survey questions are not included in the calculations.  Only data from a "completed survey" is used in the calculations.  The measures score averages the proportion of those responding to each answer choice in all questions.  Each global rating will be scored based on the number of respondents in the distribution of top responses; e.g., the percentage of patients rating the facility a “9” or “10” on a 0 to 10 scale (with 10 being the best).</t>
  </si>
  <si>
    <t>Patients with ESRD receiving in-center hemodialysis at sampled facility for the past 3 months or longer are included in the sample frame.  The denominator for each question is the sample members that responded to the particular question.  
Proxy respondents are not allowed.
Only complete surveys are used.   A complete survey is defined as a one where the sampled patient answered at least 50 percent of the questions that are applicable to all sample patients, which defines the completeness criteria.</t>
  </si>
  <si>
    <t>Exclusions:  
a.	Patients less than 18 years of age
b.	Patients not receiving dialysis at sampled facility for 3 months or more
c.	Patients who are receiving hospice care
d.      Any surveys completed by a proxy (mail only mode or mixed mode)
e.      Any ineligible patients due to death, institutionalization,      language       barrier, physically or mentally incapable.</t>
  </si>
  <si>
    <t>Outcome: PRO</t>
  </si>
  <si>
    <t>0258</t>
  </si>
  <si>
    <t>Comfortable Dying: Pain Brought to a Comfortable Level Within 48 Hours of Initial Assessment</t>
  </si>
  <si>
    <t>Percentage of patients who report being uncomfortable because of pain at the initial assessment who, at the follow up assessment, report pain was brought to a comfortable level within 48 hours.</t>
  </si>
  <si>
    <t>Patients whose pain was brought to a comfortable level (as defined by patient) within 48 hours of initial assessment.</t>
  </si>
  <si>
    <t>Patients who replied "yes" when asked if they were uncomfortable because of pain at the initial assessment.</t>
  </si>
  <si>
    <t>Patients who do not report being uncomfortable because of pain at initial assessment (i.e., patients who reply "no" to the question "Are you uncomfortable because of pain?"
Patients under 18 years of age
Patients who cannot self report pain 
Patients who are unable to understand the language of the person asking the initial and follow up questions</t>
  </si>
  <si>
    <t>Hospice</t>
  </si>
  <si>
    <t>Facility, Other</t>
  </si>
  <si>
    <t>0209</t>
  </si>
  <si>
    <t>Comorbidity Reporting Measure</t>
  </si>
  <si>
    <t>Annual reporting in CROWNWeb of patients who have one or more of any of the 24 qualifying comorbidities, or “none of the above”</t>
  </si>
  <si>
    <t>Unknown</t>
  </si>
  <si>
    <t>CMS - 2282</t>
  </si>
  <si>
    <t>Comprehensive Diabetes Care</t>
  </si>
  <si>
    <t>The percentage of patients 18–75 years of age with diabetes (type 1 and type 2) who had each of the following:
- Hemoglobin A1c (HbA1c) testing (NQF#0057) 
- HbA1c poor control (&gt;9.0%) (NQF#0059)
- HbA1c control (&lt;8.0%) (NQF#0575)
- HbA1c control (&lt;7.0%) for a selected population* 
- Eye exam (retinal) performed (NQF#0055)
- LDL-C screening (NQF#0063)
- LDL-C control (&lt;100 mg/dL) (NQF#0064)
- Medical attention for nephropathy (NQF#0062)
- BP control (&lt;140/90 mm Hg) (NQF#0061)
- Smoking status and cessation advice or treatment</t>
  </si>
  <si>
    <t>Percentage of individuals 18-75 years of age with diabetes (type 1 and 2) who had each of the following:
1. HbA1c Testing - An HbA1c test performed during the measurement year as identified by claim/encounter or automated laboratory data.
2. HbA1c Poor Control &gt;9% - Use automated lab data to identify the most recent HbA1c test during the measurement year. The member is numerator compliant if the most recent automated HbA1c level is &gt;9.0% or is missing a result, or if an HbA1c test was not done during the measurement year. The member is not numerator compliant if the automated result for the most recent HbA1c test during the measurement year is =9.0%.
An organization that uses CPT Category II codes to identify numerator compliance for this indicator must search for all codes and use the most recent code during the measurement year to evaluate whether the member is numerator compliant.
Note: For this indicator, a lower rate indicates better performance (i.e., low rates of poor control indicate better care).
3. HbA1c Control &lt;8% - Use automated laboratory data to identify the most recent HbA1c test during the measurement year. The member is numerator compliant if the most recent automated HbA1c level is &lt;8.0%. The member is not numerator compliant if the automated result for the most recent HbA1c test is =8.0% or is missing a result, or if an HbA1c test was not done during the measurement year. 
An organization that uses CPT Category II codes to identify numerator compliance for this indicator must search for all codes and use the most recent code during the measurement year to evaluate whether the member is numerator compliant.
4. HbA1c Control &lt;7% - Use automated laboratory data to identify the most recent HbA1c test during the measurement year. The member is numerator compliant if the most recent automated HbA1c level is &lt;7.0%. The member is not numerator compliant if the automated result for the most recent HbA1c test is =7.0% or is missing a result, or if an HbA1c test was not done during the measurement year.
An organization that uses CPT Category II codes to identify numerator compliance for this indicator must search for all codes and use the most recent code during the measurement year to evaluate whether the member is numerator compliant.
Note: This indicator uses the eligible population with additional eligible population criteria (e.g., removing members with required exclusions).
5. Eye Exam - An eye screening for diabetic retinal disease as identified by administrative data. This includes diabetics who had one of the following:
- A retinal or dilated eye exam by an eye care professional (optometrist or ophthalmologist) in the measurement year, OR
- A negative retinal or dilated eye exam (negative for retinopathy) by an eye care professional in the year prior to the measurement year
Refer to codes to identify eye exams. For exams performed in the year prior to the measurement year, a result must be available.
6. LDL-C Screening - An LDL-C test performed during the measurement year, as identified by claim/encounter or automated laboratory data. The organization may use a calculated or direct LDL for LDL-C screening and control indicators.
7. LDL-C Control &lt;100 mg/dL - Use automated laboratory data to identify the most recent LDL-C test during the measurement year. The member is numerator compliant if the most recent automated LDL-C level is &lt;100 mg/dL. If the automated result for the most recent LDL-C test during the measurement year is =100 mg/dL or is missing, or if an LDL-C test was not done during the measurement year, the member is not numerator compliant.
An organization that uses CPT Category II codes to identify numerator compliance for this indicator must search for all codes and use the most recent code during the measurement year to evaluate whether the member is numerator compliant.
8. Medical Attention for Nephropathy - A nephropathy screening test or evidence of nephropathy, as documented through administrative data.
9. BP Control &lt;140/90 mmHg - Use automated data to identify the most recent BP reading during the measurement year. The member is numerator compliant if the most recent automated BP level is &lt;140/90 mm Hg. The member is not compliant if the BP is =140/90 mm Hg or if there is no automated BP reading during the measurement year. If there are multiple BPs on the same date of service, use the lowest systolic and lowest diastolic BP on that date as the representative BP.
An organization that uses CPT Category II codes to identify numerator compliance for this indicator must search for all codes and use the most recent codes during the measurement year to evaluate whether the member is numerator compliant for both systolic and diastolic levels.
11. Smoking status: Patients with documentation of smoking status (i.e. non-smoker, smoker, not known) AND date of cessation counseling, OR treatment during the measurement year if the patient is a tobacco smoker.</t>
  </si>
  <si>
    <t>Individuals 18-75 years of age by the end of the measurement year who had a diagnosis of diabetes (type 1 or type 2) during the measurement year or the year prior to the measurement year.</t>
  </si>
  <si>
    <t>Exclude individuals with a diagnosis of polycystic ovaries who did not have a face-to-face encounter, in any setting, with a diagnosis of diabetes during the measurement year or the year prior to the measurement year. Diagnosis may occur at any time in the individual’s history, but must have occurred by the end of the measurement year.
Exclude individuals with gestational or steroid-induced diabetes who did not have a face-to-face encounter, in any setting, with a diagnosis of diabetes during the measurement year or the year prior to the measurement year. Diagnosis may occur during the measurement year or the year prior to the measurement year, but must have occurred by the end of the measurement year. 
Exclusions for the HbA1c Control &lt;7% indicator ONLY:
1. 65 years of age and older by the end of the measurement year
2. Members discharged alive for CABG or PCI in the measurement year or year prior to the measurement year.
3. Members with at least one outpatient visit w/ an IVD diagnosis OR at least one acute inpatient claim/encounter w/ an IVD diagnosis during the measurement year and the year prior to the measurement year. Criteria need not be the same across both years.
4. Members with at least one outpatient visit w/ a thoracic aortic aneurysm diagnosis OR at least one acute inpatient claim/encounter with a thoracic aortic aneurysm diagnosis during the measurement year and the year prior to the measurement year. Criteria need not be the same across both years. 
5. Members who had at least one encounter, in any setting, w/chronic heart failure.
6. Members who had at least one encounter, in any setting, w/any code to identify MI. Look as far back as possible in the member’s history through the end of the measurement year.
7. Members who had at least one encounter, in any setting, w/ any code to identify CRF/ESRD. Look as far back as possible in the member’s history through the end of the measurement year.
8. Members who had at least one encounter, in any setting, w/ any code to identify dementia. Look as far back as possible in the member’s history through the end of the measurement year.
9. Members who had at least one encounter, in any setting, w/ any code to identify blindness. Look as far back as possible in the member’s history through the end of the measurement year.
10. Members who had at least one encounter, in any setting, w/ any code to identify lower extremity amputation. Look as far back as possible in the member’s history through the end of the measurement year.</t>
  </si>
  <si>
    <t>Clinician Office/Clinic</t>
  </si>
  <si>
    <t>Clinician: Group/Practice, Clinician: Individual, Health Plan</t>
  </si>
  <si>
    <t>Claims (Only), Electronic Health Record (Only), Laboratory, Other, Pharmacy</t>
  </si>
  <si>
    <t>0731</t>
  </si>
  <si>
    <t>Comprehensive Diabetes Care: Blood Pressure Control (&lt;140/90 mm Hg)</t>
  </si>
  <si>
    <t>The percentage of patients 18-75 years of age with diabetes (type 1 and type 2) whose most recent blood pressure level taken during the measurement year is &lt;140/90 mm Hg.</t>
  </si>
  <si>
    <t>Patients whose most recent blood pressure level was &lt;140/90 mm Hg during the measurement year. 
The outcome being measured is a blood pressure reading of &lt;140/90 mm Hg, which indicates adequately controlled blood pressure. Adequately controlled blood pressure in patients with diabetes reduces cardiovascular risks and microvascular diabetic complications.</t>
  </si>
  <si>
    <t>Patients 18-75 years of age by the end of the measurement year who had a diagnosis of diabetes (type 1 and type 2) during the measurement year or the year prior to the measurement year. See question S.7 Denominator Details for methods to identify patients with diabetes.</t>
  </si>
  <si>
    <t>Exclude patients who use hospice services or elect to use a hospice benefit any time during the measurement year, regardless of when the services began. 
Exclude patients who did NOT have a diagnosis of diabetes, in any setting, during the measurement year or the year prior to the measurement year. 
AND either: 
-A diagnosis of polycystic ovaries, in any setting, any time in the patient’s history through December 31 of the measurement year, or
-A diagnosis of gestational or steroid-induced diabetes, in any setting, during the measurement year or the year prior to the measurement year.</t>
  </si>
  <si>
    <t>Clinician: Group/Practice, Clinician: Individual, Health Plan, Integrated Delivery System</t>
  </si>
  <si>
    <t>Claims (Only), Electronic Health Record (Only), Laboratory, Other, Paper Records, Pharmacy</t>
  </si>
  <si>
    <t>0061</t>
  </si>
  <si>
    <t>Comprehensive Diabetes Care: Hemoglobin A1c (HbA1c) Control (&lt;8.0%)</t>
  </si>
  <si>
    <t>The percentage of patients 18-75 years of age with diabetes (type 1 and type 2) whose most recent HbA1c level is &lt;8.0% during the measurement year.</t>
  </si>
  <si>
    <t>Patients whose most recent HbA1c level is less than 8.0% during the measurement year.</t>
  </si>
  <si>
    <t>Patients 18-75 years of age by the end of the measurement year who had a diagnosis of diabetes (type 1 or type 2) during the measurement year or the year prior to the measurement year.</t>
  </si>
  <si>
    <t>Exclude patients who did not have a diagnosis of diabetes, in any setting, during the measurement year or the year prior to the measurement year and who had a diagnosis of gestational diabetes or steroid-induced diabetes in any setting, during the measurement year or the year prior to the measurement year.</t>
  </si>
  <si>
    <t>Health Plan, Integrated Delivery System</t>
  </si>
  <si>
    <t>Claims (Only), Electronic Health Record (Only), Laboratory, Paper Records, Pharmacy</t>
  </si>
  <si>
    <t>0575</t>
  </si>
  <si>
    <t>Comprehensive Diabetes Care: Hemoglobin A1c (HbA1c) Poor Control (&gt;9.0%)</t>
  </si>
  <si>
    <t>The percentage of patients 18-75 years of age with diabetes (type 1 and type 2) whose most recent HbA1c level during the measurement year was greater than 9.0% (poor control) or was missing a result, or if an HbA1c test was not done during the measurement year.</t>
  </si>
  <si>
    <t>Patients whose most recent HbA1c level is greater than 9.0% or is missing a result, or for whom an HbA1c test was not done during the measurement year. The outcome is an out of range result of an HbA1c test, indicating poor control of diabetes. Poor control puts the individual at risk for complications including renal failure, blindness, and neurologic damage. There is no need for risk adjustment for this intermediate outcome measure.</t>
  </si>
  <si>
    <t>Exclude patients who use hospice services or elect to use a hospice benefit any time during the measurement year, regardless of when the services began. 
Exclude patients who did not have a diagnosis of diabetes, in any setting, during the measurement year or the year prior to the measurement year and who had a diagnosis of gestational diabetes or steroid-induced diabetes in any setting, during the measurement year or the year prior to the measurement year.</t>
  </si>
  <si>
    <t>0059</t>
  </si>
  <si>
    <t>Comprehensive Diabetes Care: Hemoglobin A1c (HbA1c) Testing</t>
  </si>
  <si>
    <t>The percentage of patients 18-75 years of age with diabetes (type 1 and type 2) who received an HbA1c test during the measurement year.</t>
  </si>
  <si>
    <t>Patients who had an HbA1c test performed during the measurement year.</t>
  </si>
  <si>
    <t>0057</t>
  </si>
  <si>
    <t>Comprehensive Diabetes Care: Hemoglobin A1c (HbA1c) Testing (HA1C)</t>
  </si>
  <si>
    <t>The percentage of members 18-75 years of age with diabetes (type 1 and type 2) who received an HbA1c test during the measurement year.</t>
  </si>
  <si>
    <t>Exclusions (optional):
-Exclude patients who did not have a diagnosis of diabetes, in any setting, during the measurement year or the year prior to the measurement year.
AND
-Exclude patients who meet either of the following criteria:
-A diagnosis of polycystic ovaries, in any setting, any time in the patient's history through December 31 of the measurement year.
-A diagnosis of gestational or steroid-induced diabetes, in any setting, during the measurement year or the year prior to the measurement year.</t>
  </si>
  <si>
    <t>Diabetes Mellitus</t>
  </si>
  <si>
    <t>Administrative Claims,
Electronic Clinical Data,
Electronic Clinical Data: Electronic Health Record,
Electronic Clinical Data: Laboratory,
Paper Medical Records</t>
  </si>
  <si>
    <t>Comprehensive diabetes care: percentage of members 18 to 64 years of age with diabetes (type 1 and type 2) whose most recent hemoglobin A1c (HbA1c) level is less than 7.0% (controlled).</t>
  </si>
  <si>
    <t xml:space="preserve">This measure is used to assess the percentage of members 18 to 64 years of age with diabetes (type 1 and type 2) whose most recent hemoglobin A1c (HbA1c) level is less than 7.0% (controlled).
This measure is a component of the Comprehensive Diabetes Care composite measure—one of 7 different rates—looking at how well an organization cares for the common and serious chronic disease of diabetes.
The denominator for all rates must be the same, with the exception of this HbA1c control (less than 7.0%) for a selected population measure.
</t>
  </si>
  <si>
    <t>Use codes to identify the most recent hemoglobin A1c (HbA1c) test during the measurement year. The member is numerator compliant if the most recent automated HbA1c level is less than 7.0%.</t>
  </si>
  <si>
    <t>Members 18 to 64 years of age as of December 31 of the measurement year with diabetes (type 1 and type 2) (see the related "Denominator Inclusions/Exclusions" field)</t>
  </si>
  <si>
    <t xml:space="preserve">Exclude members who meet any of the following criteria: 
•65 years of age and older as of December 31 of the measurement year. 
•Coronary artery bypass graft (CABG). Members who had CABG (CABG Value Set) in any setting during the measurement year or the year prior to the measurement year. 
•Percutaneous coronary intervention (PCI). Members who had PCI (PCI Value Set), in any setting, during the measurement year or the year prior to the measurement year. 
•Ischemic vascular disease (IVD). Members who met at least one of the following criteria during both the measurement year and the year prior to the measurement year. Criteria need not be the same across both years. •At least one outpatient visit (Outpatient Value Set) with an IVD diagnosis (IVD Value Set) 
•At least one acute inpatient encounter (Acute Inpatient Value Set) with an IVD diagnosis (IVD Value Set) 
•Thoracic aortic aneurysm. Members who met at least one of the following criteria during both the measurement year and the year prior to the measurement year. Criteria need not be the same across both years. •At least one outpatient visit (Outpatient Value Set), with a diagnosis of thoracic aortic aneurysm (Thoracic Aortic Aneurysm Value Set) 
•At least one acute inpatient encounter (Acute Inpatient Value Set) with a diagnosis of thoracic aortic aneurysm (Thoracic Aortic Aneurysm Value Set) 
•Any of the following, in any setting, any time during the member's history through December 31 of the measurement year. •Chronic heart failure. A diagnosis of chronic heart failure (Chronic Heart Failure Value Set) 
•Prior myocardial infarction (MI). A diagnosis of MI (MI Value Set) 
•End stage renal disease (ESRD). ESRD (ESRD Value Set; ESRD Obsolete Value Set) 
•Chronic kidney disease (CKD) (stage 4). Stage 4 CKD (CKD Stage 4 Value Set) 
•Dementia. A diagnosis of dementia (Dementia Value Set; Frontotemporal Dementia Value Set) 
•Blindness. A diagnosis of blindness (Blindness Value Set) 
•Amputation (lower extremity). Lower extremity amputation (Lower Extremity Amputation Value Set) 
•Members who do not have a diagnosis of diabetes (Diabetes Value Set), in any setting, during the measurement year or year prior to the measurement year and who had a diagnosis of gestational diabetes or steroid-induced diabetes (Diabetes Exclusions Value Set), in any setting, during the measurement year or the year prior to the measurement year. (Optional) 
</t>
  </si>
  <si>
    <t/>
  </si>
  <si>
    <t>Ambulatory/Office-based Care, Emergency Department, Hospital Inpatient, Hospital Outpatient, Managed Care Plans</t>
  </si>
  <si>
    <t>Administrative clinical data, Paper medical record, Pharmacy data</t>
  </si>
  <si>
    <t>NQMC - 10523</t>
  </si>
  <si>
    <t>Controlling High Blood Pressure</t>
  </si>
  <si>
    <t>The percentage of patients 18 to 85 years of age who had a diagnosis of hypertension (HTN) and whose blood pressure (BP) was adequately controlled (&lt;140/90) during the measurement year.</t>
  </si>
  <si>
    <t>The number of patients in the denominator whose most recent BP is adequately controlled during the measurement year. For a patient’s BP to be controlled, both the systolic and diastolic BP must be &lt;140/90 (adequate control). To determine if a patient’s BP is adequately controlled, the representative BP must be identified.</t>
  </si>
  <si>
    <t>Patients 18 to 85 years of age by the end of the measurement year who had at least one outpatient encounter with a diagnosis of hypertension (HTN) during the first six months of the measurement year.</t>
  </si>
  <si>
    <t>Exclude all patients with evidence of end-stage renal disease (ESRD) on or prior to the end of the measurement year. Documentation in the medical record must include a related note indicating evidence of ESRD. Documentation of dialysis or renal transplant also meets the criteria for evidence of ESRD. 
Exclude all patients with a diagnosis of pregnancy during the measurement year.
Exclude all patients who had an admission to a nonacute inpatient setting during the measurement year.</t>
  </si>
  <si>
    <t>Clinician Office/Clinic, Urgent Care - Ambulatory</t>
  </si>
  <si>
    <t>Claims (Only), Electronic Health Record (Only), Paper Records</t>
  </si>
  <si>
    <t>0018</t>
  </si>
  <si>
    <t>Diabetes and Elevated HbA1C – Use of Diabetes Medications</t>
  </si>
  <si>
    <t>The percentage of patients aged 18 to75 years with a diagnosis of diabetes whose most recent HbA1c value is between 8 and 10 percent and who are taking metformin.</t>
  </si>
  <si>
    <t>Patients with a current fill for metformin</t>
  </si>
  <si>
    <t>Patients aged 18 to75 years with a diagnosis of diabetes whose most recent HbA1c value is between 8 and 10 percent</t>
  </si>
  <si>
    <t>Specific exclusions:
Patients with type 1 diabetes, gestational diabetes, orcontraindications to metformin use such as allergy, chronic kidney disease, liver disease, acidosis, hypoxemia, heart failure
General exclusions: 
• Evidence of metastatic disease or active treatment of malignancy (chemotherapy or radiation therapy) in the last 6 months; 
• Patients who have been in a skilled nursing facility in the last 3 months</t>
  </si>
  <si>
    <t>Clinician Office/Clinic, Home Health</t>
  </si>
  <si>
    <t>Clinician: Group/Practice, Clinician: Individual, Facility, Health Plan, Integrated Delivery System, Other, Population: Community, County or City, Population: Regional and State</t>
  </si>
  <si>
    <t>Claims (Only), Electronic Health Record (Only), Laboratory, Other, Patient Reported Data, Pharmacy, Provider Tool</t>
  </si>
  <si>
    <t>0630</t>
  </si>
  <si>
    <t>Diabetes Care for People with Serious Mental Illness: Blood Pressure Control (&lt;140/90 mm Hg)</t>
  </si>
  <si>
    <t>The percentage of patients 18-75 years of age with a serious mental illness and diabetes (type 1 and type 2)  whose most recent blood pressure (BP) reading during the measurement year is &lt;140/90 mm Hg.
Note: This measure is adapted from an existing health plan measure used in a variety of reporting programs for the general population (NQF #0061: Comprehensive Diabetes Care: Blood Pressure Control &lt;140/90 mm Hg) which is endorsed by NQF and is stewarded by NCQA.</t>
  </si>
  <si>
    <t>Patients whose most recent BP reading is less than 140/90 mm Hg during the measurement year.
This intermediate outcome is a result of blood pressure control (&lt;140/90 mm Hg). Blood pressure control reduce the risk of cardiovascular diseases. There is no need for risk adjustment for this intermediate outcome measure.</t>
  </si>
  <si>
    <t>All patients 18-75 years of age as of December 31 of the measurement year with at least one acute inpatient visit or two outpatient visits for schizophrenia or bipolar I disorder, or at least one inpatient visit for major depression during the measurement year AND diabetes (type 1 and type 2) during the measurement year or year prior to the measurement year.</t>
  </si>
  <si>
    <t>Patients who do not have a diagnosis of diabetes and meet one of the following criteria may be excluded from the measure: 
-Patients with a diagnosis of polycystic ovaries. 
-Patients with gestational or steroid-induced diabetes.</t>
  </si>
  <si>
    <t>Behavioral Health: Outpatient, Clinician Office/Clinic</t>
  </si>
  <si>
    <t>Health Plan</t>
  </si>
  <si>
    <t>Claims (Only), Electronic Health Record (Only), Paper Records, Pharmacy</t>
  </si>
  <si>
    <t>2606</t>
  </si>
  <si>
    <t>Diabetes Care for People with Serious Mental Illness: Eye Exam</t>
  </si>
  <si>
    <t>The percentage of patients 18-75 years of age with a serious mental illness and diabetes (type 1 and type 2) who had an eye exam during the measurement year.
Note: This measure is adapted from an existing health plan measure used in a variety of reporting programs for the general population (NQF #0055: Comprehensive Diabetes Care: Eye Exam). This measure is endorsed by NQF and is stewarded by NCQA.</t>
  </si>
  <si>
    <t>Patients who received an eye exam during the measurement year.</t>
  </si>
  <si>
    <t>All patients 18-75 years as of December 31 of the measurement year with at least one acute inpatient visit or two outpatient visits for schizophrenia or bipolar I disorder, or at least one inpatient visit for major depression during the measurement year AND diagnosis of diabetes (type 1 and type 2) during the measurement year or the year before.</t>
  </si>
  <si>
    <t>Patients who do not have a diagnosis of diabetes and meet one of the following criteria may be excluded from the measure: 
 - Patients with a diagnosis of polycystic ovaries.
 - Patients with gestational or steroid-induced diabetes.</t>
  </si>
  <si>
    <t>2609</t>
  </si>
  <si>
    <t>Diabetes Care for People with Serious Mental Illness: Hemoglobin A1c (HbA1c) Control (&lt;8.0%)</t>
  </si>
  <si>
    <t>The percentage of patients 18-75 years of age with a serious mental and diabetes (type 1 and type 2) whose most recent HbA1c level during the measurement year is &lt;8.0%. 
Note: This measure is adapted from an existing health plan measure used in a variety of reporting programs for the general population (NQF #0575: Comprehensive Diabetes Care: Hemoglobin A1c (HbA1c) Control &lt;8.0). This measure is endorsed by NQF and is currently stewarded by NCQA.</t>
  </si>
  <si>
    <t>Patients whose most recent HbA1c level was less than 8.0% during the measurement year. 
The outcome is an out of range result of an HbA1c test, indicating good control of diabetes. Good control reduces the risk for complications including renal failure, blindness, and neurologic damage. There is no need for risk adjustment for this intermediate outcome measure.</t>
  </si>
  <si>
    <t>Patients 18-75 years as of December 31st of the measurement year  with at least one acute inpatient visit or two outpatient visits for schizophrenia or bipolar I disorder, or at least one inpatient visit for major depression during the measurement year AND diagnosis of diabetes (type 1 and type 2) during the measurement year or the year before.</t>
  </si>
  <si>
    <t>Patients who do not have a diagnosis of diabetes and meet one of the following criteria are excluded from the measure: 
Patients with a diagnosis of polycystic ovaries. 
Patients with gestational or steroid-induced diabetes.</t>
  </si>
  <si>
    <t>2608</t>
  </si>
  <si>
    <t>Diabetes Care for People with Serious Mental Illness: Hemoglobin A1c (HbA1c) Poor Control (&gt;9.0%)</t>
  </si>
  <si>
    <t>The percentage of patients 18-75 years of age with a serious mental illness and diabetes (type 1 and type 2) whose most recent HbA1c level during the measurement year is &gt;9.0%. 
Note: This measure is adapted from an existing health plan measure used in a variety of reporting programs for the general population (NQF #0059: Comprehensive Diabetes Care: Hemoglobin A1c (HbA1c) Control &gt;9.0%). This measure is endorsed by NQF and is stewarded by NCQA.</t>
  </si>
  <si>
    <t>Patients whose most recent HbA1c level is greater than 9.0% (poor control) during the measurement year. 
The intermediate outcome is an out of range result of an HbA1c test, indicating poor control of diabetes. Poor control puts the individual at risk for complications including renal failure, blindness, and neurologic damage. There is no need for risk adjustment for this intermediate outcome measure.</t>
  </si>
  <si>
    <t>Patients 18-75 years of age as of December 31 of the measurement year with at least one acute inpatient visit or two outpatient visits for schizophrenia or bipolar I disorder, or at least one inpatient visit for major depression during the measurement year AND diabetes (type 1 and type 2) during the measurement year or the year before.</t>
  </si>
  <si>
    <t>Patients who do not have a diagnosis of diabetes and meet one of the following criteria are excluded from the measure: 
-Patients with a diagnosis of polycystic ovaries. 
-Patients with gestational or steroid-induced diabetes.</t>
  </si>
  <si>
    <t>2607</t>
  </si>
  <si>
    <t>Diabetes Care for People with Serious Mental Illness: Hemoglobin A1c (HbA1c) Testing</t>
  </si>
  <si>
    <t>The percentage of patients 18-75 years of age with a serious mental illness and diabetes (type 1 and type 2) who had hemoglobin A1c (HbA1c) testing during the measurement year.
Note: This measure is adapted from an existing health plan measure used in a variety of reporting programs for the general population (NQF #0057: Comprehensive Diabetes Care: Hemoglobin A1c (HbA1c) Testing). This measure is endorsed by NQF and is stewarded by NCQA.</t>
  </si>
  <si>
    <t>Patients who had Hemoglobin A1c (HbA1c) testing during the measurement year.</t>
  </si>
  <si>
    <t>Patients 18-75 years of age as of December 31 of the measurement year with at least one acute inpatient visit or two outpatient visits for schizophrenia or bipolar I disorder, or at least one inpatient visit for major depression during the measurement year AND diabetes (type 1 and type 2) during the measurement year or year before.</t>
  </si>
  <si>
    <t>2603</t>
  </si>
  <si>
    <t>Diabetes Care for People with Serious Mental Illness: Medical Attention for Nephropathy</t>
  </si>
  <si>
    <t>The percentage of patients 18-75 years of age with a serious mental illness  and diabetes (type 1 and type 2) who received a nephropathy screening test or had evidence of nephropathy during the measurement year.
Note: This measure is adapted from an existing health plan measure used in a variety of reporting programs for the general population (NQF #0062: Comprehensive Diabetes Care: Medical Attention for Nephropathy). It is endorsed by NQF and is stewarded by NCQA.</t>
  </si>
  <si>
    <t>Patients who received a nephropathy screening test or had evidence of nephropathy during the measurement year.</t>
  </si>
  <si>
    <t>All patients 18-75 years as of December 31st of the measurement year with at least one acute inpatient visit or two outpatient visits for  schizophrenia or bipolar I disorder, or at least one inpatient visit for major depression during the measurement year AND diagnosis of diabetes (type 1 and type 2) during the measurement year or the year before.</t>
  </si>
  <si>
    <t>2604</t>
  </si>
  <si>
    <t>Diabetes Composite</t>
  </si>
  <si>
    <t>The percentage of adult diabetes patients who have optimally managed modifiable risk factors (A1c, blood pressure, statin use, tobacco non-use and daily aspirin or anti-platelet use for patients with diagnosis of ischemic vascular disease) with the intent of preventing or reducing future complications associated with poorly managed diabetes.</t>
  </si>
  <si>
    <t>Patients ages 18 to 75 with diabetes who meet all of the following targets from the most recent visit during the measurement year:_x000D_
A1c less than 8.0, Blood Pressure less than 140/90, Statin Use if no contraindications/ exceptions, Tobacco non-user and Daily aspirin or anti-platelets for patients with diagnosis of ischemic vascular disease use unless contraindicated.</t>
  </si>
  <si>
    <t>Patients ages 18 to 75 with diabetes who have at least two visits for this diagnosis in the last two years (established patient) with at least one visit in the last 12 months.</t>
  </si>
  <si>
    <t>Valid exclusions include patients who only had one visit to the clinic with diabetes codes during the last two years, patients who were pregnant, died or were in hospice or palliative care, or a permanent resident of a nursing home during the measurement year.</t>
  </si>
  <si>
    <t>0729</t>
  </si>
  <si>
    <t>Diabetes Long-Term Complications Admission Rate (PQI 03)</t>
  </si>
  <si>
    <t>Admissions for a principal diagnosis of diabetes with long-term complications (renal, eye, neurological, circulatory, or complications not otherwise specified) per 100,000 population, ages 18 years and older. Excludes obstetric admissions and transfers from other institutions.
NOTE: The software provides the rate per population. However, common practice reports the measure as per 100,000 population. The user must multiply the rate obtained from the software by 100,000 to report admissions per 100,000 population.]</t>
  </si>
  <si>
    <t>Discharges, for patients ages 18 years and older, with a principal ICD-9-CM diagnosis code for diabetes with long-term complications (renal, eye, neurological, circulatory, or complications not otherwise specified).
[NOTE: By definition, discharges with a principal diagnosis of diabetes with long-term complications are precluded from an assignment of MDC 14 by grouper software. Thus, obstetric discharges should not be considered in the PQI rate, though the AHRQ QITM software does not explicitly exclude obstetric cases.]</t>
  </si>
  <si>
    <t>Population ages 18 years and older in metropolitan area† or county. Discharges in the numerator are assigned to the denominator based on the metropolitan area or county of the patient residence, not the metropolitan area or county where the hospital discharge occurred.‡</t>
  </si>
  <si>
    <t>Not applicable</t>
  </si>
  <si>
    <t>Hospital</t>
  </si>
  <si>
    <t>Other, Population: Community, County or City, Population: Regional and State</t>
  </si>
  <si>
    <t>Claims (Only)</t>
  </si>
  <si>
    <t>0274</t>
  </si>
  <si>
    <t>Diabetes Mellitus: High Blood Pressure Control</t>
  </si>
  <si>
    <t>Percentage of patients 18 to 75 years of age with diabetes mellitus who had a blood pressure &lt; 140/90 mmHg</t>
  </si>
  <si>
    <t>Patients with most recent blood pressure &lt; 140/90 mmHg</t>
  </si>
  <si>
    <t>Patients 18 to 75 years of age with a diagnosis of diabetes mellitus (type 1 or type 2) with two or more face-to-face visits for diabetes in the last two years and at least one visit for any reason in the last 12 months</t>
  </si>
  <si>
    <t>Patient was a permanent nursing home resident during the measurement period</t>
  </si>
  <si>
    <t>Diabetes Monitoring for People With Diabetes and Schizophrenia (SMD)</t>
  </si>
  <si>
    <t>The percentage of patients 18 – 64 years of age with schizophrenia and diabetes who had both an LDL-C test and an HbA1c test during the measurement year.</t>
  </si>
  <si>
    <t>One or more HbA1c tests and one or more LDL-C tests performed during the measurement year.</t>
  </si>
  <si>
    <t>Patients age 18-64 years of age as of the end of the measurement year (e.g. December 31) with a schizophrenia and diabetes diagnosis.</t>
  </si>
  <si>
    <t>Exclude patients who do not have a diagnosis of diabetes (Diabetes Value Set), in any setting, during the measurement year or year prior to the measurement year and who had a diagnosis of gestational diabetes or steroid-induced diabetes (Diabetes Exclusions Value Set), in any setting, during the measurement year or the year prior to the measurement year.</t>
  </si>
  <si>
    <t>1934</t>
  </si>
  <si>
    <t>Diabetes Screening for People With Schizophrenia or Bipolar Disorder Who Are Using Antipsychotic Medications (SSD)</t>
  </si>
  <si>
    <t>The percentage of patients 18 – 64 years of age with schizophrenia or bipolar disorder, who were dispensed an antipsychotic medication and had a diabetes screening test during the measurement year.</t>
  </si>
  <si>
    <t>Among patients 18-64 years old with schizophrenia or bipolar disorder, those who were dispensed an antipsychotic medication and had a diabetes screening testing during the measurement year.</t>
  </si>
  <si>
    <t>Patients ages 18 to 64 years of age as of the end of the measurement year (e.g., December 31) with a schizophrenia or bipolar disorder diagnosis and who were prescribed an antipsychotic medication.</t>
  </si>
  <si>
    <t>Exclude members who use hospice services or elect to use a hospice benefit any time during the measurement year, regardless of when the services began.
Exclude patients with diabetes during the measurement year or the year prior to the measurement year.
Exclude patients who had no antipsychotic medications dispensed during the measurement year.</t>
  </si>
  <si>
    <t>Clinician Office/Clinic, Other</t>
  </si>
  <si>
    <t>Health Plan, Integrated Delivery System, Population: Regional and State</t>
  </si>
  <si>
    <t>Claims (Only), Electronic Health Record (Only), Laboratory, Pharmacy</t>
  </si>
  <si>
    <t>1932</t>
  </si>
  <si>
    <t>Diabetes: Hemoglobin A1c Poor Control</t>
  </si>
  <si>
    <t>Percentage of patients 18-75 years of age with diabetes who had hemoglobin A1c &gt; 9.0% during the measurement period</t>
  </si>
  <si>
    <t>Medicare FFS data and do not fall into an excluded category.</t>
  </si>
  <si>
    <t>Exclusions (optional):
-Exclude patients who did not have a diagnosis of diabetes, in any setting, during the measurement year or the year prior to the measurement year. 
AND
-Exclude patients who meet either of the following criteria:
-A diagnosis of polycystic ovaries, in any setting, any time in the patient's history through December 31 of the measurement year.
-A diagnosis of gestational or steroid-induced diabetes, in any setting, during the measurement year or the year prior to the measurement year.</t>
  </si>
  <si>
    <t>CMS Web Interface</t>
  </si>
  <si>
    <t>Diabetes: the relative resource use by members with diabetes during the measurement year.</t>
  </si>
  <si>
    <t xml:space="preserve">This measure is used to assess the relative resource use by members with diabetes by reporting total standard cost and service frequency for all services for which the organization has paid or expects to pay during the measurement year.
Note: Organizations must report the Diabetes quality measures when reporting Relative Resource Use for People with Diabetes (RDI).
</t>
  </si>
  <si>
    <t>Total standard cost and service frequency counts for all services for which the organization has paid or expects to pay for the eligible population during the treatment period, reported by age, gender and risk group (see the related "Numerator Inclusions/Exclusions" field)</t>
  </si>
  <si>
    <t>Members age 18 to 75 years as of December 31 of the measurement year identified as having diabetes during the measurement year or the year prior to the measurement year (see the related "Denominator Inclusions/Exclusions" field)</t>
  </si>
  <si>
    <t xml:space="preserve">• Active Cancer. Members who had any diagnosis of cancer (Malignant Neoplasms Value Set; Other Neoplasms Value Set) with treatment (Cancer Treatment Value Set) during the measurement year. 
• Organ Transplant (other than kidney). Organ transplant (other than kidney) (Organ Transplant Other Than Kidney Value Set) during the measurement year. 
• HIV/AIDS. Members who met any of the following criteria during the measurement year: 
• At least two outpatient visits (Outpatient Value Set), observation visits (Observation Value Set) or nonacute inpatient encounters (Nonacute Inpatient Value Set), on different dates of service, with an HIV diagnosis (HIV Disease Value Set). Visit types need not be the same for the two visits. 
• At least one acute inpatient encounter (Acute Inpatient Value Set) with an HIV diagnosis (HIV Disease Value Set) 
• At least one ED visit (ED Value Set) with an HIV diagnosis (HIV Disease Diagnosis Value Set) 
• Identify members who do not have a diagnosis of diabetes (Diabetes Value Set), in any setting, during the measurement year or year prior to the measurement year and who had a diagnosis of gestational diabetes or steroid-induced diabetes (Diabetes Exclusions Value Set), in any setting, during the measurement year or the year prior to the measurement year. (Optional) 
Value Set Information
Measure specifications reference value sets that must be used for HEDIS reporting. A value set is the complete set of codes used to identify the service(s) or condition(s) included in the measure. Refer to the NCQA Web site   to purchase HEDIS Volume 2, which includes the Value Set Directory.
</t>
  </si>
  <si>
    <t>Managed Care Plans</t>
  </si>
  <si>
    <t>Single Health Care Delivery; Pubic Health Organizations</t>
  </si>
  <si>
    <t>Administrative clinical data, Laboratory data,
Pharmacy data</t>
  </si>
  <si>
    <t>NQMC</t>
  </si>
  <si>
    <t>10627</t>
  </si>
  <si>
    <t>Diabetic Foot Care and Paitent/Caregiver Education Implemented during All Episodes of Care</t>
  </si>
  <si>
    <t>Percentage of home health episodes of care in which diabetic foot care and patient/caregiver education were included in the physician-ordered plan of care and implemented since the previous OASIS assessment.</t>
  </si>
  <si>
    <t>Number of home health episodes of care during which diabetic foot care and patient/caregiver education were included i nthe physician-ordered plan of care and implemented (since the previous OASIS assessment).</t>
  </si>
  <si>
    <t>Number of home health episodes of care ending with a discharge or transfer to inpatient facility during the reporting period, other than those covered by generic or measure-specific exclusions.</t>
  </si>
  <si>
    <t>Home health episodes for which the discharge/transfer assessment indicates the patient is not diabetic or is a bilateral amputee, OR patient died.</t>
  </si>
  <si>
    <t>0519</t>
  </si>
  <si>
    <t>Diabetic Foot Care and Patient Education Implemented</t>
  </si>
  <si>
    <t>The percentage of home health episodes of care in which diabetic foot care and patient/caregiver education were included in the physician-ordered plan of care and implemented for diabetic patients since the previous OASIS assessment.</t>
  </si>
  <si>
    <t>The number of home health episodes where at end of episode, diabetic foot care and education specified in the care plan had been implemented.</t>
  </si>
  <si>
    <t>The number of home health episodes of care ending during the data collection period other than those covered by generic or measure-specific denominator exclusions.</t>
  </si>
  <si>
    <t>Measure specific exclusions: Episodes in which the patient was not diabetic and/or had bilateral foot/lower leg amputations, and episodes ending in patient death.
Generic exclusions: None, except that HHAs are exempt from reporting OASIS data to CMS on certain categories of patients/clients as described in the next section.</t>
  </si>
  <si>
    <t>Home Health</t>
  </si>
  <si>
    <t>Electronic Health Record (Only)</t>
  </si>
  <si>
    <t>Diabetic foot care and patient education implemented during short term episodes of care</t>
  </si>
  <si>
    <t>Percentage of short term home health episodes of care during which diabetic foot care and education were included in the physician-ordered plan of care and implemented.</t>
  </si>
  <si>
    <t>Number home health episodes of care during which diabetic foot care and education were included in the physician-ordered plan of care and implemented.</t>
  </si>
  <si>
    <t>CMS - 2685</t>
  </si>
  <si>
    <t>Diabetic Foot Care and Patient Education in Plan of Care</t>
  </si>
  <si>
    <t>Percentage of home health episodes of care in which the physician-ordered plan of care includes regular monitoring for the presence of skin lesions on the lower extremities and patient education on proper diabetic foot care.</t>
  </si>
  <si>
    <t>Number of home health episodes of care in which the physician-ordered plan of care includes regular monitoring for the presence of skin lesions on the lower extremities and patient education on proper diabetic foot care.</t>
  </si>
  <si>
    <t>Number of home health episodes of care ending with discharge, death, or transfer to inpatient facility during the reporting period, other than those covered by generic or measure-specific exclusions.</t>
  </si>
  <si>
    <t>Home health episodes of care where patient is not diabetic OR is a bilateral amputee at start (resumption) of care.</t>
  </si>
  <si>
    <t>CMS - 0984</t>
  </si>
  <si>
    <t>Adult Kidney Disease: Transplant Referral</t>
  </si>
  <si>
    <t>Percentage of patients aged 18 years and older with a diagnosis of ESRD on 
hemodialysis or peritoneal dialysis for 90 days or longer who are referred to a 
transplant center for kidney transplant evaluation within a 12-month period</t>
  </si>
  <si>
    <t>Patients who are referred to a transplant center for kidney transplant evaluation within a 12-month period</t>
  </si>
  <si>
    <t>All patients aged 18 years and older with a diagnosis of ESRD on hemodialysis or peritoneal dialysis for 90 days or longer</t>
  </si>
  <si>
    <t>Planned</t>
  </si>
  <si>
    <t>Optimal End Stage Renal Disease (ESRD) Starts</t>
  </si>
  <si>
    <t>Optimal End Stage Renal Disease (ESRD) Starts is the percentage of new adult ESRD patients during the measurement period who experience a planned start of renal replacement therapy by receiving a preemptive kidney transplant, by initiating home dialysis, or by initiating outpatient in-center hemodialysis via arteriovenous fistula or arteriovenous graft.</t>
  </si>
  <si>
    <t>The number of new ESRD patients age 18 and over who initiate renal replacement therapy in the twelve month measurement period with an optimal ESRD therapy (specific optimal ESRD therapies are defined in section S.6).</t>
  </si>
  <si>
    <t>The number of patients age 18 and over who receive a preemptive kidney transplant or initiate long-term dialysis therapy (do not recover kidney function by 90 days) for the first time in the twelve month measurement period</t>
  </si>
  <si>
    <t>Clinician: Group/Practice, Health Plan, Integrated Delivery System, Population: Regional and State</t>
  </si>
  <si>
    <t>Claims (Only), Electronic Health Record (Only), Other, Registry</t>
  </si>
  <si>
    <t>2594</t>
  </si>
  <si>
    <t>Diabetes: Foot Exam</t>
  </si>
  <si>
    <t>The percentage of patients 18-75 years of age with diabetes (type 1 and type 2) who received a foot exam (visual inspection and sensory exam with mono filament and a pulse exam) during the measurement year</t>
  </si>
  <si>
    <t>Patients who received visual, pulse and sensory foot examinations during the measurement period</t>
  </si>
  <si>
    <t>Patients 18-75 years of age with diabetes with a visit during the measurement period</t>
  </si>
  <si>
    <t>Patients who have had either a bilateral amputation above or below the knee, or both a left and right amputation above or below the knee before or during the measurement period</t>
  </si>
  <si>
    <t>Claims,
Electronic Health Record,
Registry</t>
  </si>
  <si>
    <t>0056</t>
  </si>
  <si>
    <t>Diabetic Foot &amp; Ankle Care, Peripheral Neuropathy – Neurological Evaluation</t>
  </si>
  <si>
    <t>Percentage of patients aged 18 years and older with a diagnosis of diabetes mellitus who had a neurological examination of their lower extremities within 12 months</t>
  </si>
  <si>
    <t>Patients who had a lower extremity neurological exam performed at least once within 12 months
Definition:
Lower Extremity Neurological Exam – Consists of a documented evaluation of motor and sensory abilities and should include: 10-g monofilament plus testing any one of the following: vibration using 128-Hz tuning fork, pinprick sensation, ankle reflexes, or vibration perception threshold), however the clinician should perform all necessary tests to make the proper evaluation.
Numerator Quality-Data Coding Options for Reporting Satisfactorily:
Lower Extremity Neurological Exam Performed
G8404: Lower extremity neurological exam performed and documented
OR
Lower Extremity Neurological Exam not Performed for Documented Reasons
G8406: Clinician documented that patient was not an eligible candidate for lower extremity neurological exam measure
OR
Lower Extremity Neurological Exam not Performed
G8405: Lower extremity neurological exam not performed</t>
  </si>
  <si>
    <t>All patients aged 18 years and older with a diagnosis of diabetes mellitus</t>
  </si>
  <si>
    <t>Clinician documented that patient was not an eligible candidate for lower extremity neurological exam measure, for example patient bilateral amputee, patient has condition that would not allow them to accurately respond to a neurological exam (dementia, Alzheimer´s, etc.), patient has previously documented diabetic peripheral neuropathy with loss of protective sensation.</t>
  </si>
  <si>
    <t>Clinician: Individual</t>
  </si>
  <si>
    <t>Claims (Only), Other, Paper Records</t>
  </si>
  <si>
    <t>0417</t>
  </si>
  <si>
    <t>End stage renal disease (ESRD): percentage of Medicare patients with a mean hemoglobin value greater than 12 g/dL.</t>
  </si>
  <si>
    <t>This measure is used to assess the percentage of Medicare patients with a mean hemoglobin value greater than 12 g/dL.</t>
  </si>
  <si>
    <t xml:space="preserve">Number of Medicare patients at the facility during the measurement period included in the denominator with a mean hemoglobin greater than 12 g/dL </t>
  </si>
  <si>
    <t>Number of Medicare patients at the facility during the measurement period (see the related "Denominator Inclusions/Exclusions" field)</t>
  </si>
  <si>
    <t xml:space="preserve">1. Patients younger than 18 
2. Patients on dialysis for less than 90 days 
3. Patients who have not been treated with erythropoiesis stimulating agents (ESAs) during the claim month 
4. Hemoglobin values less than 5 
5. Hemoglobin values greater than 20 
6. Patients not on chronic dialysis as defined by a completed 2728 form, a Standard Information Management System (SIMS) record, or a sufficient amount of dialysis reported on dialysis facility claims 
7. Patients with missing data 
</t>
  </si>
  <si>
    <t>Ambulatory Procedure/Imaging Center, Hospital Outpatient, Managed Care Plans</t>
  </si>
  <si>
    <t>Administrative clinical data, Registry data</t>
  </si>
  <si>
    <t>NQMC, NQMC - 9489</t>
  </si>
  <si>
    <t xml:space="preserve">This measure is used to assess the risk-adjusted standardized transfusion ratio (STrR) for dialysis facility patients. 
The STrR is a ratio of the number of transfusion events among eligible patients at the facility during the reporting period to the number of transfusion events that would be expected among eligible patients at the facility during the reporting period, given the patient mix at the facility.
</t>
  </si>
  <si>
    <t xml:space="preserve">Number of transfusion events among eligible patients at the facility during the reporting period </t>
  </si>
  <si>
    <t xml:space="preserve">Number of transfusion events that would be expected among Medicare dialysis patients at the facility during the reporting period, given the patient mix at the facility </t>
  </si>
  <si>
    <t xml:space="preserve">1.Patients on dialysis for less than 90 days 
2.Patients who have not been treated at the facility for at least 60 days. 
3.Patient-months not within two months after a month with either: (a) $900+ of Medicare paid dialysis claims OR (b) at least one Medicare paid inpatient claim 
4.Transfusion events associated with a transplant 
5.Patient-months within one year following any claim with a comorbidity diagnosis listed among exclusions. (The intention is to exclude any time-at-risk during which treating anemia with an erythropoiesis stimulating agent [ESA] was unlikely to be a reasonable option.) 
</t>
  </si>
  <si>
    <t>Administrative clinical data</t>
  </si>
  <si>
    <t>NQMC - 9490</t>
  </si>
  <si>
    <t>End-stage kidney failure due to diabetes</t>
  </si>
  <si>
    <t xml:space="preserve">The end-stage renal disease (ESRD) population includes dialysis and kidney transplant recipients. Qualification for renal replacement therapy is based on the submission of the Centers for Medicare and Medicaid Services (CMS) Medical Evidence Form (CMS-2728).
The USRDS uses data collected by the CMS. Since 1996, Health Care providers have been required to provide patient information on all persons with ESRD, regardless of health insurance. Therefore, incident rates reflect the universe of ESRD cases in the United States. T Three-year data are used to estimate the prevalence of diabetes in the middle year, and the size of the population with diabetes is based on U.S census data. The incident rate per million of ESRD caused by diabetes is calculated as the number of incident ESRD patients with a primary diagnosis of diabetes divided by the size of the population with diabetes in that group.
Adjustment by age/gender/race: Age-specific rates are adjusted for gender and race/ethnicity. Gender-specific rates are adjusted for age and race/ethnicity. Race/ethnicity-specific rates are adjusted for age and gender.
</t>
  </si>
  <si>
    <t>Number of persons in U.S.</t>
  </si>
  <si>
    <t>USRDS (NIH/NIDDK) ; NHIS (CDC/NCHS)</t>
  </si>
  <si>
    <t>HIW</t>
  </si>
  <si>
    <t>End-stage kidney failure: diabetics</t>
  </si>
  <si>
    <t xml:space="preserve">From the 2007 National Health Interview Survey:
[Denominator:]
Other than during pregnancy, have you EVER been told by a doctor or health professional that you have diabetes or sugar diabetes?/Have you EVER been told by a doctor or health professional that you have diabetes or sugar diabetes?] 
(1) Yes
(2) No
(3) Borderline
The end-stage renal disease (ESRD) population includes dialysis and kidney transplant recipients. Qualification for renal replacement therapy is based on the submission of the Centers for Medicare and Medicaid Services (CMS) Medical Evidence Form (CMS-2728).
The USRDS uses data collected by the CMS. Since 1996, Health Care providers have been required to provide patient information on all persons with ESRD, regardless of health insurance. Therefore, incident rates reflect the universe of ESRD cases in the United States.
The denominator uses data from the National Health Interview Survey (NHIS); all ages are included. Three-year data are used to estimate the prevalence of diabetes in the middle year, and the size of the population with diabetes is based on U.S census data. The incident rate per million of ESRD caused by diabetes is calculated as the number of incident ESRD patients with a primary diagnosis of diabetes divided by the size of the population with diabetes in that group. 
</t>
  </si>
  <si>
    <t>Number of end-stage renal disease patients in the U.S. whose cause of renal failure was due to diabetes</t>
  </si>
  <si>
    <t>Number of diabetic persons in U.S.</t>
  </si>
  <si>
    <t>ESRD- HD Adequacy CPM III: Minimum Delivered Hemodialysis Dose for ESRD hemodialysis patients undergoing dialytic treatment for a period of 90 days or greater.</t>
  </si>
  <si>
    <t>Number of patients in denominator whose delivered dose of hemodialysis (calculated from the last measurements of the month using the UKM or Daugirdas II formula) was a spKt/V &gt;= 1.2.</t>
  </si>
  <si>
    <t>All adult (&gt;= 18 years old) patients in the sample for analysis who have been on hemodialysis for 90 days or more and dialyzing thrice weekly and whose RRF is unmeasured or whose RRF&lt;2 ml/min/1.73m2 (if measured in the last three months).</t>
  </si>
  <si>
    <t>Patients on HD less than 90 days. Patients with RRF &gt;2 ml/min/1.73m2 (measured in the last three months). Patients not in thrice weekly dialysis.</t>
  </si>
  <si>
    <t>0250</t>
  </si>
  <si>
    <t>Diabetic Foot &amp; Ankle Care, Ulcer Prevention –  Evaluation of Footwear</t>
  </si>
  <si>
    <t>Percentage of patients aged 18 years and older with a diagnosis of diabetes mellitus who were evaluated for proper footwear and sizing</t>
  </si>
  <si>
    <t>Patients who were evaluated for proper footwear and sizing at least once within 12 months
Definition:
Evaluation for Proper Footwear – Includes a foot examination documenting the vascular, neurological, dermatological, and structural/biomechanical findings. The foot should be measured using a standard measuring device, and counseling on appropriate footwear should be based on risk categorization.
Numerator Quality-Data Coding Options for Reporting Satisfactorily:
Footwear Evaluation Performed
G8410: Footwear evaluation performed and documented
OR
Footwear Evaluation not Performed for Documented Reasons
G8416: Clinician documented that patient was not an eligible candidate for footwear evaluation measure
OR
Footwear Evaluation not Performed
G8415: Footwear evaluation was not performed</t>
  </si>
  <si>
    <t>Footwear evaluation not performed for documented reasons.  For example bilateral amputee.</t>
  </si>
  <si>
    <t>0416</t>
  </si>
  <si>
    <t>Frequency of Adequacy Measurement for Pediatric Hemodialysis Patients</t>
  </si>
  <si>
    <t>Percentage of all pediatric (less than18 years) patients receiving in-center hemodialysis or home (irrespective of frequency of dialysis) with documented monthly adequacy measurements (spKt/V) or its components in the calendar month.</t>
  </si>
  <si>
    <t>Number of patients in the denominator with monthly adequacy measurements (spKt/V) or its components in the calendar month.</t>
  </si>
  <si>
    <t>Number of pediatric patients (less than18 years) receiving in-center hemodialysis or home hemodialysis (irrespective of frequency of dialysis).</t>
  </si>
  <si>
    <t>1418</t>
  </si>
  <si>
    <t>Diabetic Retinopathy: Communication with the Physician Managing Ongoing Diabetes Care</t>
  </si>
  <si>
    <t>Percentage of patients aged 18 years and older with a diagnosis of diabetic retinopathy who had a dilated macular or fundus exam performed with documented communication to the physician who manages the ongoing care of the patient with diabetes mellitus regarding the findings of the macular or fundus exam at least once within 12 months</t>
  </si>
  <si>
    <t>See details in multiple formats</t>
  </si>
  <si>
    <t>Clinician Office/Clinic, Nursing Home / SNF, Other</t>
  </si>
  <si>
    <t>0089</t>
  </si>
  <si>
    <t>Hemoglobin A1c (HbA1c) Testing for Pediatric Patients</t>
  </si>
  <si>
    <t>The percentage of children aged 5 to 17 years of age with diabetes (type 1 and type 2) that had a Hemoglobin A1c (HbA1c) test during the measurement year.</t>
  </si>
  <si>
    <t>Children who had an HbA1c test performed during the measurement year.</t>
  </si>
  <si>
    <t>Children with gestational or steroid-induced diabetes should be excluded from the denominator.</t>
  </si>
  <si>
    <t>Claims (Only), Laboratory, Other, Paper Records</t>
  </si>
  <si>
    <t>0060</t>
  </si>
  <si>
    <t>Hemoglobin Greater than 12 g/dL</t>
  </si>
  <si>
    <t>Percentage of Medicare patients with a mean hemoglobin value greater than 12 g/dL.</t>
  </si>
  <si>
    <t>Number of eligible Medicare dialysis patients at the facility during the measurement period with a mean hemoglobin value greater than 12.0 g/dl.  Patients from the denominator are included in the numerator if the mean of their monthly hemoglobin values (rounded to a single decimal place) is greater than 12.0 g/dl.</t>
  </si>
  <si>
    <t>The number of eligible Medicare dialysis patients at the facility during the measurement (baseline or performance) period.  The denominator will include all dialysis patients 18 years and older with ESRD for 90 days or longer, who are treated with erythropoiesis stimulating agents (ESAs), and have valid hemoglobin values.  A hemoglobin value is considered valid if it is greater than or equal to 5 g/dl and less than or equal to 20 g/dl. When hematocrit is reported on the claim it is changed to hemoglobin by dividing by 3 and rounding to the first decimal place. After the criteria above are met we restrict to the last claim of the month for a patient at a facility. A patient must have at least 4 months of eligible claims at the facility to be included in the denominator.</t>
  </si>
  <si>
    <t>Claims are excluded if any of the following criteria are met: Patient is less than 18 years old as of the start of the claim, or Patient is in the first 89 days of ESRD as of the start of the claim, or Patient's reported hemoglobin value (or hematocrit value divided by 3) is less than 5 g/dl or greater than 20 g/dl, or Patient is not treated with ESAs according to the claim, specifically epoetin alfa or darbepoetin alfa, or Patient has fewer than 4 months of eligible claims at the facility in the measurement period.</t>
  </si>
  <si>
    <t>CMS - 1694</t>
  </si>
  <si>
    <t>Hypercalcemia Clinical Measure</t>
  </si>
  <si>
    <t>Proportion of patient-months with 3-month rolling average of total uncorrected serum or plasma calcium greater than 10.2 mg/dL.</t>
  </si>
  <si>
    <t>Number of patient-months in the denominator with 3-month rolling average of total uncorrected serum or plasma calcium greater than 10.2 mg/dL.</t>
  </si>
  <si>
    <t>Number of patient-months at the facility during the measurement period.</t>
  </si>
  <si>
    <t>Electronic Clinical Data</t>
  </si>
  <si>
    <t>1454</t>
  </si>
  <si>
    <t>Hypertension diagnosis and treatment: percentage of adult patients age greater than or equal to 18 years diagnosed with chronic kidney disease whose blood pressure is at SBP less than 140 mmHg and DBP less than 90 mmHg.</t>
  </si>
  <si>
    <t>This measure is used to assess the percentage of adult patients age greater than or equal to 18 years diagnosed with chronic kidney disease whose blood pressure is at systolic blood pressure (SBP) less than 140 mmHg and diastolic blood pressure (DBP) less than 90 mmHg.</t>
  </si>
  <si>
    <t>Number of adult patients diagnosed with chronic kidney disease whose blood pressure is at systolic blood pressure (SBP) less than 140/90 mmHg and diastolic blood pressure (DBP) less than 90 mmHg</t>
  </si>
  <si>
    <t>Number of adult patients age greater than or equal to 18 years diagnosed with chronic kidney disease</t>
  </si>
  <si>
    <t>Ambulatory/Office-based Care</t>
  </si>
  <si>
    <t>NQMC - 10057</t>
  </si>
  <si>
    <t>Influenza Immunization in the ESRD Population (Facility Level)</t>
  </si>
  <si>
    <t>Percentage of end stage renal disease (ESRD) patients aged 6 months and older receiving hemodialysis or peritoneal dialysis during the time from October 1 (or when the influenza vaccine became available) to March 31 who either received, were offered and declined, or were determined to have a medical contraindication to the influenza vaccine.</t>
  </si>
  <si>
    <t>Number of patients from the denominator who: 
1. received an influenza vaccination,* documented by the provider or reported receipt from another provider by the patient (computed and reported separately); 
OR 
2. were assessed and offered an influenza vaccination but declined (computed and reported separately); 
OR 
3. were assessed and determined to have a medical contraindication(s) of anaphylactic hypersensitivity to eggs or other component(s) of the vaccine, history of Guillain-Barre Syndrome within 6 weeks after a previous influenza vaccination, and/or bone marrow transplant within the past 6 months (&lt;6 months prior to encounters between October 1 and March 31) (computed and reported separately). 
*Only inactivated vaccine should be used in the ESRD population.</t>
  </si>
  <si>
    <t>All ESRD patients aged 6 months and older receiving hemodialysis and/or peritoneal dialysis during the time from October 1 (or when the influenza vaccine became available) to March 31.</t>
  </si>
  <si>
    <t>Electronic Health Record (Only), Other, Paper Records</t>
  </si>
  <si>
    <t>0226</t>
  </si>
  <si>
    <t>Pediatric Kidney Disease : ESRD Patients Receiving Dialysis: Hemoglobin Level &lt; 10g/dL</t>
  </si>
  <si>
    <t>Percentage of calendar months within a 12-month period during which patients aged 17 years and younger with a diagnosis of End Stage Renal Disease (ESRD) receiving hemodialysis or peritoneal dialysis have a hemoglobin level &lt; 10 g/dL</t>
  </si>
  <si>
    <t>Calendar months during which patients have a hemoglobin level &lt; 10 g/dL</t>
  </si>
  <si>
    <t>All calendar months during which patients aged 17 years and younger with a diagnosis of ESRD are receiving hemodialysis or peritoneal dialysis</t>
  </si>
  <si>
    <t>Clinician Office/Clinic, Dialysis Facility, Home Health, Nursing Home / SNF, Other</t>
  </si>
  <si>
    <t>1667</t>
  </si>
  <si>
    <t>Lower-Extremity Amputation among Patients with Diabetes Rate (PQI 16)</t>
  </si>
  <si>
    <t>Admissions for any-listed diagnosis of diabetes and any-listed procedure of lower-extremity amputation per 100,000 population, ages 18 years and older. Excludes any-listed diagnosis of traumatic lower-extremity amputation admissions, toe amputation admission (likely to be traumatic), obstetric admissions, and transfers from other institutions.
[NOTE: The software provides the rate per population. However, common practice reports the measure as per 100,000 population. The user must multiply the rate obtained from the software by 100,000 to report admissions per 100,000 population.]</t>
  </si>
  <si>
    <t>Discharges, for patients ages 18 years and older, with any-listed ICD-9-CM procedure codes for lower-extremity amputation and any-listed ICD-9-CM diagnosis codes for diabetes.</t>
  </si>
  <si>
    <t>Population ages 18 years and older in metropolitan area† or county. Discharges in the numerator are assigned to the denominator based on the metropolitan area or county of the patient residence, not the metropolitan area or county of the hospital where the discharge occurred.‡</t>
  </si>
  <si>
    <t>0285</t>
  </si>
  <si>
    <t>Medical evaluation: chronic kidney disease &amp; diabetes older adults</t>
  </si>
  <si>
    <t>Number of persons aged 65 years and over with type 1 or type 2 diabetes and chronic kidney disease who receive medical evaluation with serum creatinine, microalbuminuria, A1c, lipids, and eye examinations</t>
  </si>
  <si>
    <t>Number of persons aged 65 years and over with type 1 or type 2 diabetes and chronic kidney disease</t>
  </si>
  <si>
    <t>USRDS (NIH/NIDDK)</t>
  </si>
  <si>
    <t>LBP: Patient  Education</t>
  </si>
  <si>
    <t>Percentage of patients provided with educational materials that review the natural history of the disease and treatment options, including alternatives to surgery, the risks and benefits and the evidence.
Note: This standard is assessed as a process that applies to all patients. Evaluation is not based on documentation in individual medical records.</t>
  </si>
  <si>
    <t>The practice provides educational materials (e.g., brochures, pamphlets, Web-based information, videos, other written or electronic materials) in lay language that includes the following information.
–	Natural history of low back pain
–	Treatment options, including alternatives to surgery
–	Risks and benefits
–	Evidence base for different treatments</t>
  </si>
  <si>
    <t>Patient educational materials include the following.
                                                                           Yes	 No
1. Natural history of low back pain                       ?	?
2. Treatment options                                            ?	?
3. Risks and benefits                                            ?	?
4. Evidence base for different treatments	      ?            ?</t>
  </si>
  <si>
    <t>Ambulatory Care: Clinician Office/Clinic</t>
  </si>
  <si>
    <t>Clinicians: Individual</t>
  </si>
  <si>
    <t>Paper Records</t>
  </si>
  <si>
    <t>0307</t>
  </si>
  <si>
    <t>Patient Education Awareness—Facility Level</t>
  </si>
  <si>
    <t>Percentage of a physician´s end stage renal disease (ESRD) patients aged 18 years and older with medical record documentation of a discussion of renal replacement therapy modalities (including hemodialysis, peritoneal dialysis, home hemodialysis, transplants and identification of potential living donors, and no/cessation of renal replacement therapy) at least once during the 12-month reporting period.</t>
  </si>
  <si>
    <t>Number of patients from the denominator with medical record documentation of a discussion of renal replacement therapy modalities (including hemodialysis, peritoneal dialysis, home hemodialysis, transplants and identification of potential living donors, and no/cessation of renal replacement therapy) at least once during the 12-month reporting period.</t>
  </si>
  <si>
    <t>All ESRD patients aged 18 years and older.</t>
  </si>
  <si>
    <t>Other, Paper Records</t>
  </si>
  <si>
    <t>0324</t>
  </si>
  <si>
    <t>Patient Education Awareness—Physician Level</t>
  </si>
  <si>
    <t>Percentage of end stage renal disease (ESRD) patients aged 18 years and older with medical record documentation of a discussion of renal replacement therapy modalities (including hemodialysis, peritoneal dialysis, home hemodialysis, transplants and identification of potential living donors, and no/cessation of renal replacement therapy) at least once during the 12-month reporting period.</t>
  </si>
  <si>
    <t>All ESRD patients aged 18 years and older receiving renal replacement therapy.</t>
  </si>
  <si>
    <t>Ambulatory Care: Clinician Office/Clinic, Dialysis Facility</t>
  </si>
  <si>
    <t>0320</t>
  </si>
  <si>
    <t>Per Capita Cost for Beneficiaries with Diabetes</t>
  </si>
  <si>
    <t>The Per Capita Costs for Beneficiaries with Specific Conditions measures are payment standardized,
risk-adjusted, and specialty-adjusted measures that evaluate the efficiency of care
provided to beneficiaries with CAD, COPD, diabetes, and heart failure who are attributed to solo
practitioners and groups of practitioners, as identified by their Taxpayer Identification Number
(TIN).</t>
  </si>
  <si>
    <t>The outcome for each measure is the per capita Medicare Part A and Part B costs among
beneficiaries who have the given condition (CAD, COPD, diabetes, or heart failure) that are
payment standardized, risk adjusted, and specialty adjusted</t>
  </si>
  <si>
    <t>After applying the exclusions outlined in section F, all Medicare beneficiaries attributed to a
TIN who received Medicare-covered services and have the given chronic condition (CAD,
COPD, diabetes, or heart failure) are included in the calculation of a TIN’s Per Capita Costs for
Beneficiaries with Specific Conditions for the given condition. Beneficiary attribution follows a
two-step process (described in section H) that assigns a beneficiary to the TIN if the TIN’s
physicians or certain non-physician practitioners provided more primary care services to the
beneficiary than did any other TIN</t>
  </si>
  <si>
    <t>Beneficiaries are excluded from the population measured if they meet any of the following
conditions:
• were enrolled in Medicare Part A only or Medicare Part B only for any month during the
performance period
• were not enrolled in both Medicare Part A and Part B for every month during the
performance period
• were enrolled in Medicare managed care (for example, a Medicare Advantage plan) for any
month during the performance period
• resided outside the United States, its territories, and its possessions for any month during the
performance period</t>
  </si>
  <si>
    <t>Administrative Claims</t>
  </si>
  <si>
    <t>CMS - 2720</t>
  </si>
  <si>
    <t>Diabetic Foot Care And Patient/Caregiver Education Implemented During  Long Term Episodes Of Care</t>
  </si>
  <si>
    <t>Percentage of long term home health episodes of care during which diabetic foot care and education were included in the physician-ordered plan of care and implemented (since the previous OASIS assessment).</t>
  </si>
  <si>
    <t>Number home health episodes of care during which diabetic foot care and education were included in the physician-ordered plan of care and implemented  (since the previous OASIS assessment).</t>
  </si>
  <si>
    <t>CMS - 0960</t>
  </si>
  <si>
    <t>Periodic Assessment of Post-Dialysis Weight by Nephrologists</t>
  </si>
  <si>
    <t>The proportion of in-center hemodialysis, home hemodialysis, and peritoneal dialysis patients who have documentation of receiving a new post-dialysis weight prescription from a nephrologist in the reporting month, irrespective of whether or not a change in post dialysis weight prescription was made.</t>
  </si>
  <si>
    <t>Number of patients in denominator who have documentation of receiving a new post-dialysis weight prescription from a nephrologist in the reporting month, irrespective of whether or not a change in post dialysis weight prescription was made.</t>
  </si>
  <si>
    <t>All adult and pediatric in-center hemodialysis, home hemodialysis, and peritoneal dialysis patients.</t>
  </si>
  <si>
    <t>1438</t>
  </si>
  <si>
    <t>Drug Education on All Medications Provided to Patient/Caregiver During Short Term Episodes of Care</t>
  </si>
  <si>
    <t>Percentage of short term home health episodes of care during which patient/caregiver was instructed on how to monitor the effectiveness of drug therapy, how to recognize potential adverse effects, and how and when to report problems.</t>
  </si>
  <si>
    <t>Number of home health episodes of care during which patient/caregiver was instructed on how to monitor the effectiveness of drug therapy, how to recognize potential adverse effects, and how and when to report problems.</t>
  </si>
  <si>
    <t>Number of home health episodes of care ending during the reporting period, other than those covered by generic or measure-specific exclusions.</t>
  </si>
  <si>
    <t>- Episodes in which the patient was not on any medications since the last OASIS assessment. 
 - Episodes ending in patient death. Note: The information needed to calculate this measure is not collected if the home health episode ends in death. The measure cannot be calculated in excluded cases due to data limitations.
 - Long-term episodes (as indicated by the presence of a follow-up assessment between admission and transfer or discharge). Note: This exclusion was added at the request of NQF reviewers during initial consideration of the measure in 2008. To avoid excessive burden to agencies related to reviewing records longer than 60 days, this implementation measure reports on care provided since the last OASIS assessment. However, restricting the measure to care since the most recent OASIS assessment raised concerns among NQF Steering Committee members that measures might not accurately reflect care for longer-stay patients, as some interventions may have been implemented prior to the most recent OASIS assessment. In response, measure specifications were changed so that home care episodes that require a recertification are not included in publicly-reported measures on implementation of evidence-based practices. The reports that CMS provides for agency use in quality improvement activities include separate break-outs for short-term episodes and long-term episodes, as well as a combined “all episodes” measure.</t>
  </si>
  <si>
    <t>0520</t>
  </si>
  <si>
    <t>Percentage of Medicare Patients at a provider/facility who have an average hemoglobin value less than 10.0 g/dL</t>
  </si>
  <si>
    <t>Adult dialysis patients with hemoglobin (Hgb) values reported for at least 2 of the 3 study months who have a mean Hemoglobin &lt;10.0 g/dL in the 3 month reporting period.</t>
  </si>
  <si>
    <t>Number of eligible Medicare dialysis patients, treated with an erythropoiesis stimulating agent (ESA), specifically, the use of epoetin alfa or darbepoetin alfa, at the facility during the calendar year with a mean hemoglobin value of less than 10 g/dL.</t>
  </si>
  <si>
    <t>Number of eligible dialysis patients at the facility during the calendar year.  - All dialysis patients who have had ESRD for at least 3 months (90 days)  - To be included in a facility's calculation, a patient must have 4 or more eligible claims from the facility. If a patient is treated at more than one facility during the year, the hemoglobin reported is calculated for him/her separately for each facility based on the claims from each facility only.</t>
  </si>
  <si>
    <t>The denominator excludes patients who are receiving dialysis for fewer than 90 days, or had only one Hgb value in the three month period, or who were less than 18 years of age at the beginning of the month, and patients with the following conditions  - Hemolytic and Aplastic Anemia, Solid Organ Cancer (Breast, Prostate, Lung, Digestive tract and others), Lymphoma, Carcinoma in situ, Coagulation Disorders, Multiple myeloma, Myelodysplastic Syndrome, and Myelofibrosis, Leukemia, Head and Neck Cancer, Other Cancers (connective tissue, skin, and others), Metastatic Cancer, Sickle cell anemia</t>
  </si>
  <si>
    <t>CMS - 1446</t>
  </si>
  <si>
    <t>Potentially Harmful Drug-Disease Interactions in the Elderly</t>
  </si>
  <si>
    <t>The percentage of patients 65 years of age and older who have evidence of an underlying disease, condition or health concern and who are dispensed an ambulatory prescription for a potentially harmful medication, concurrent with or after the diagnosis. Four rates are reported for this measure:
	-Rate 1: The percentage of those with a history of falls that received a potentially harmful medication
	-Rate 2: The percentage of those with dementia that received a potentially harmful medication
	-Rate 3: The percentage of those with chronic kidney disease that received a potentially harmful medication
	-Rate 4: Total rate
A lower rate represents better performance for all rates.</t>
  </si>
  <si>
    <t>Numerator 1: Patients with a history of falls who received at least one potentially harmful medication from Table DDE-A or Table DDE-B
Numerator 2: Patients with a diagnosis of dementia who received at least one potentially harmful medication from Table DDE-D
Numerator 3: Patients with chronic kidney disease who received at least one potentially harmful medication from Table DDE-E
Numerator 4: The sum of the three numerators</t>
  </si>
  <si>
    <t>All patients ages 65 years of age and older with a history of falls, dementia or chronic kidney disease in the measurement year or the year prior to the measurement year.</t>
  </si>
  <si>
    <t>The following are exclusions for the condition-specific rates and total rate:
For those who meet denominator criteria for the history of falls rate (Rate 1): exclude those with a diagnosis of psychosis, schizophrenia, bipolar disorder or seizure disorder.
For those who meet denominator criteria for those with dementia rate (Rate 2): exclude those with a diagnosis of psychosis, schizophrenia or bipolar disorder.</t>
  </si>
  <si>
    <t>Clinician Office/Clinic, Pharmacy</t>
  </si>
  <si>
    <t>Claims (Only), Electronic Health Record (Only), Pharmacy</t>
  </si>
  <si>
    <t>2993</t>
  </si>
  <si>
    <t>Risk-Adjusted Postoperative Renal Failure</t>
  </si>
  <si>
    <t>Percent of patients aged 18 years and older undergoing isolated CABG (without pre-existing renal failure) who develop postoperative renal failure or require dialysis</t>
  </si>
  <si>
    <t>Number of patients undergoing isolated CABG who develop postoperative renal failure or require dialysis</t>
  </si>
  <si>
    <t>All patients undergoing isolated CABG</t>
  </si>
  <si>
    <t>Patients with documented history of renal failure, baseline serum creatinine of 4.0 or higher; prior renal transplants are not considered preoperative renal failure unless since transplantation their Cr has been or is 4.0 or higher</t>
  </si>
  <si>
    <t>Clinician: Group/Practice, Facility</t>
  </si>
  <si>
    <t>0114</t>
  </si>
  <si>
    <t>Adult Kidney Disease: Advance Directives Completed</t>
  </si>
  <si>
    <t>Percentage of patients aged 18 years and older with a diagnosis of ESRD on 
hemodialysis or peritoneal dialysis who have advance directives or end of life medical orders completed based on their preferences</t>
  </si>
  <si>
    <t>Patients who have advance directives or end of life medical orders completed based on their preferences* 
*May include do not resuscitate orders, POLST forms, or other form of written advance directive 
Note: Although the discussion can take place with other providers, the physician overseeing the dialysis should confirm that the conversation has been undertaken either [i] directly by the nephrologist or dialysis center staff, or [ii] by another physician overseeing the patient's care.</t>
  </si>
  <si>
    <t>All patients aged 18 years and older with a diagnosis of ESRD on hemodialysis or peritoneal dialysis</t>
  </si>
  <si>
    <t>9999</t>
  </si>
  <si>
    <t>Adult Kidney Disease: Discussion of Advance Care Planning</t>
  </si>
  <si>
    <t>Percentage of patients aged 18 years and older with a diagnosis of ESRD on hemodialysis or peritoneal dialysis for whom there is documentation of a discussion regarding advance care planning</t>
  </si>
  <si>
    <t>Patients for whom there is documentation of a discussion* regarding advance care planning 
*Discussion must include: 1) who patient trusts to make medical decisions for him/her if he/she is unable to make decisions and an opportunity for the patient to complete written advance directives, including to designate the person the patient trusts as proxy decision-maker, 2) patient's overall medical condition and prognosis, 3) the benefits and burdens of dialysis on the individual and the impact on the patient's quality of life, and 4) patient's preferences for end-of-life care regarding cardiopulmonary resuscitation and other life support and an opportunity to be issued do not resuscitate (DNR) or do not attempt resuscitation (DNAR) identification and/or a Physician Orders for Life-Sustaining Treatment (POLST) Paradigm form according to state law where available. Discussion must endorse a family-centered approach and with the patient's permission, family and identified decision-makers are to be included in the discussion. 
Note: Although the discussion can take place with other providers, the physician overseeing the dialysis should confirm that the conversation has been undertaken either [i] directly by the nephrologist or dialysis center staff, or [ii] by another physician overseeing the patient's care.</t>
  </si>
  <si>
    <t>none</t>
  </si>
  <si>
    <t>Gains in Patient Activation (PAM) Scores at 12 Months</t>
  </si>
  <si>
    <t>The Patient Activation Measure® (PAM®) is a 10 or 13 item questionnaire that assesses an individual´s knowledge, skill and confidence for managing their health and health care.  The measure assesses individuals on a 0-100 scale. There are 4 levels of activation, from low (1) to high (4). The measure is not disease specific, but has been successfully used with a wide variety of chronic conditions, as well as with people with no conditions. The performance score would be the change in score from the baseline measurement to follow-up measurement, or the change in activation score over time for the eligible patients associated with the accountable unit.
The outcome of interest is the patient’s ability to self-manage.  High quality care should result in gains in ability to self-manage for most chronic disease patients. The outcome measured is a change in activation over time. The change score would indicate a change in the patient´s knowledge, skills, and confidence for self-management.  A positive change would mean the patient is gaining in their ability to manage their health. 
A “passing” score for eligible patients would be to show an average net 3-point PAM score increase in a 6-12 month period.  An “excellent” score for eligible patients would be to show an average net 6-point PAM score increase in a 6-12 month period.</t>
  </si>
  <si>
    <t>The numerator is the summary score change for the aggregate of eligible patients in that unit (e.g., patients in a primary care provider´s panel, or in a clinic).  The change score would be calculated from a baseline score and then a second score taken within 12 months of the baseline score (but not less than 6 months).  The change score is the difference between the baseline and the second score in a 12-month period.  The aggregate score would be the total score for the eligible patient population.  The total aggregate score could be a positive or a negative number. A “passing” score for eligible patients would be to show an average net 3-point PAM score increase in a 6-12 month period.  An “excellent” score would be for eligible patients to show an average of a 6-point PAM score increase in a 6-12 month period.</t>
  </si>
  <si>
    <t>All patients can be included in the denominator, except patients under the age of 19 and adults with a diagnosis of dementia or cognitive impairments (based on ICD codes).  Also excluded would be patients who do not have two PAM scores.  Finally, we exclude all patients who are at level 4 at baseline (as they are unlikely to gain in activation over time). To be considered for evaluation, an accountable unit would need to have two PAM scores per patient (taken no less than 6 months and not more than 12 months apart) on at least 50% of their eligible patients who had two visits during that time period.</t>
  </si>
  <si>
    <t>All patients who are at PAM level 4 at baseline, as their scores are unlikely to increase, and children under 14 and any adults who have a diagnostic code indicating dementia or cognitive impairment.
ICD Codes include:
90.0	SENILE DEMENTIA UNCOMPLICATED
290.10	PRESENILE DEMENTIA UNCOMPLICATED
290.11	PRESENILE DEMENTIA WITH DELIRIUM
290.12	PRESENILE DEMENTIA WITH DELUSIONAL FEATURES
331.83  MILD COGNITIVE IMPAIRMENT</t>
  </si>
  <si>
    <t>Ambulatory Surgery Center, Behavioral Health: Outpatient, Clinician Office/Clinic, Dialysis Facility, Home Health, Inpatient Rehabilitation Facility, Outpatient Rehabilitation, Pharmacy</t>
  </si>
  <si>
    <t>Clinician: Group/Practice</t>
  </si>
  <si>
    <t>Other, Patient Reported Data, Provider Tool</t>
  </si>
  <si>
    <t>2483</t>
  </si>
  <si>
    <t>Standardized Hospitalization Ratio for Admissions</t>
  </si>
  <si>
    <t>Risk-adjusted standardized hospitalization ratio for admissions for dialysis facility patients.</t>
  </si>
  <si>
    <t>Number of inpatient hospital admissions among eligible patients at the facility during the reporting period.</t>
  </si>
  <si>
    <t>Number of hospital admissions that would be expected among eligible patients at the facility during the reporting period, given the patient mix at the facility.</t>
  </si>
  <si>
    <t>1463</t>
  </si>
  <si>
    <t>Family Evaluation of Hospice Care</t>
  </si>
  <si>
    <t>Derived from responses to 17 items on the Family Evaluation of Hospice Care(FEHC)survey presented as a single score ranging from 0 to 100 and is an indication of the hospice´s overall performance on key aspects of care delivery.  
Target Population: The FEHC survey is an after-death survey administered to bereaved family caregivers of individuals who died while enrolled in hospice.  Timeframe: The survey measures family member’s perception of the quality of hospice care for the entire enrollment period, regardless of length of service. The computed hospice level performance score is calculated with once a quarter year.</t>
  </si>
  <si>
    <t>The numerator is the sum total of the weighted incidence of problem scores occurring in response to 17 specific items on each survey.  The 17 questions focus on the following aspects of hospice care: symptom management, communication, provision of information, emotional support and care coordination.</t>
  </si>
  <si>
    <t>The denominator represents the number of surveys with responses for at least 14 of the 17 questions required to compute the composite score in the FEHC survey.</t>
  </si>
  <si>
    <t>If a survey has responses to fewer than 14 of the 17 FEHC survey questions included in calculation of the composite score, then a composite score will not be calculated for that survey and the survey will not be included in the calculation of a composite score for the hospice.</t>
  </si>
  <si>
    <t>0208</t>
  </si>
  <si>
    <t>Standardized Mortality Ratio for Dialysis Facilities</t>
  </si>
  <si>
    <t>Standardized mortality ratio for dialysis facility patients. This measure is calculated as a ratio but can also be expressed as a rate.</t>
  </si>
  <si>
    <t>Number of deaths among eligible patients at the facility during the time period.</t>
  </si>
  <si>
    <t>Number of deaths that would be expected among eligible dialysis patients at the facility during the time period, given the national average mortality rate and the patient mix at the facility.</t>
  </si>
  <si>
    <t>Claims (Only), Electronic Health Record (Only)</t>
  </si>
  <si>
    <t>0369</t>
  </si>
  <si>
    <t>Standardized Readmission Ratio (SRR) Clinical Measure</t>
  </si>
  <si>
    <t>Ratio of the number of observed unplanned 30-day hospital readmissions to the number of expected unplanned 30-day hospital readmissions.</t>
  </si>
  <si>
    <t>Number of unplanned 30-day hospital readmissions.</t>
  </si>
  <si>
    <t>The expected number of unplanned 30-day hospital readmissions in each facility, which is derived from a model that accounts for patient characteristics, the dialysis facility to which the patient is discharged and the discharging acute care or critical access hospital involved.</t>
  </si>
  <si>
    <t>2496</t>
  </si>
  <si>
    <t>Standardized Readmission Ratio (SRR) for dialysis facilities</t>
  </si>
  <si>
    <t>The Standardized Readmission Ratio (SRR) is defined to be the ratio of the number of index discharges from acute care hospitals that resulted in an unplanned readmission to an acute care hospital within 30 days of discharge for Medicare-covered dialysis patients treated at a particular dialysis facility to the number of readmissions that would be expected given the discharging hospitals and the characteristics of the patients as well as the national norm for dialysis facilities. Note that in this document, “hospital” always refers to acute care hospital.</t>
  </si>
  <si>
    <t>Each facility’s observed number of hospital discharges that are followed by an unplanned hospital readmission within 30 days of discharge</t>
  </si>
  <si>
    <t>The expected number of unplanned readmissions in each facility, which is derived from a model that accounts for patient characteristics and discharging acute care hospitals.</t>
  </si>
  <si>
    <t>Standardized Transfusion Ratio (STrR) Clinical Measure</t>
  </si>
  <si>
    <t>Risk adjusted facility level transfusion ratio (STrR) for all adult Medicare dialysis patients. STrR is a ratio of number of observed eligible red blood cell transfusion events occurring in patients dialyzing at a facility to the number of eligible transfusions that would be expected from a predictive model that accounts for patient characteristics within each facility.</t>
  </si>
  <si>
    <t>Number of observed red blood cell transfusion events (defined as transfer of one or more units of blood or blood products into recipient's blood stream) among patients dialyzing at the facility during the reporting period.</t>
  </si>
  <si>
    <t>Number of eligible red blood cell transfusion events (as defined in the numerator statement) that would be expected among patients at a facility during the reporting period, given the patient mix at the facility.</t>
  </si>
  <si>
    <t>Kidney Disease</t>
  </si>
  <si>
    <t>CMS - 1937</t>
  </si>
  <si>
    <t>Standardized Transfusion Ratio for Dialysis Facilities</t>
  </si>
  <si>
    <t>The risk adjusted facility level transfusion ratio “STrR” is specified for all adult dialysis patients. It is a ratio of the number of eligible red blood cell transfusion events observed in patients dialyzing at a facility, to the number of eligible transfusion events that would be expected under a national norm, after accounting for the patient characteristics within each facility. Eligible transfusions are those that do not have any claims pertaining to the comorbidities identified for exclusion, in the one year look back period prior to each observation window.
This measure is calculated as a ratio, but can also be expressed as a rate.</t>
  </si>
  <si>
    <t>Number of eligible observed red blood cell transfusion events: An event is defined as the transfer of one or more units of blood or blood products into a recipient’s blood stream (code set is provided in the numerator details) among patients dialyzing at the facility during the inclusion episodes of the reporting period. Inclusion episodes are those that do not have any claims pertaining to the comorbidities identified for exclusion, in the one year look back period prior to each observation window.</t>
  </si>
  <si>
    <t>Number of eligible red blood cell transfusion events (as defined in the numerator statement) that would be expected among patients at a facility during the reporting period, given the patient mix at the facility. Inclusion episodes are those that do not have any claims pertaining to the comorbidities identified for exclusion, in the one year look back period prior to each observation window.</t>
  </si>
  <si>
    <t>All transfusions associated with transplant hospitalization are excluded. Patients are also excluded if they have a Medicare claim for: hemolytic and aplastic anemia, solid organ cancer (breast, prostate, lung, digestive tract and others), lymphoma, carcinoma in situ, coagulation disorders, multiple myeloma, myelodysplastic syndrome and myelofibrosis, leukemia, head and neck cancer, other cancers (connective tissue, skin, and others), metastatic cancer, and sickle cell anemia within one year of their patient time at risk. Since these comorbidities are associated with higher risk of transfusion and require different anemia management practices that the measure is not intended to address, every patient’s risk window is modified to have at least 1 year free of claims that contain these exclusion eligible diagnoses.</t>
  </si>
  <si>
    <t>2979</t>
  </si>
  <si>
    <t>Uncontrolled Diabetes Admission Rate (PQI 14)</t>
  </si>
  <si>
    <t>Admissions for a principal diagnosis of diabetes without mention of short-term (ketoacidosis, hyperosmolarity, or coma) or long-term (renal, eye, neurological, circulatory, or other unspecified) complications per 100,000 population, ages 18 years and older. Excludes obstetric admissions and transfers from other institutions.</t>
  </si>
  <si>
    <t>Discharges, for patients ages 18 years and older, with a principal ICD-9-CM diagnosis code for uncontrolled diabetes without mention of a short-term or long-term complication. 
[NOTE: By definition, discharges with a principal diagnosis of uncontrolled diabetes without mention of short-term or long-term complications cannot have an assignment of MDC 14 (pregnancy, childbirth and the puerperium). Thus, obstetric discharges are not considered in the PQI rate.]
See Prevention Quality Indicators technical specifications for additional details (available at http://www.qualityindicators.ahrq.gov/Modules/PQI_TechSpec.aspx) and in the supporting information.</t>
  </si>
  <si>
    <t>Population ages 18 years and older in metropolitan area† or county. Discharges in the numerator are assigned to the denominator based on the metropolitan area or county of the patient residence, not the metropolitan area or county of the hospital where the discharge occurred.
May be combined with diabetes short-term complications as a single indicator as a simple sum of the rates to form the Health People 2010 indicator (note that the AHRQ QI excludes transfers to avoid double counting cases).</t>
  </si>
  <si>
    <t>Not Applicable</t>
  </si>
  <si>
    <t>0638</t>
  </si>
  <si>
    <t>Proportion of Days Covered (PDC): 3 Rates by Therapeutic Category</t>
  </si>
  <si>
    <t>The number of patients who met the PDC threshold during the measurement year for each therapeutic category separately. Follow the steps below for each patient to determine whether the patient meets the PDC threshold. 
Step 1: Determine the patient´s measurement period, defined as the index prescription date (date of the first fill of the target medication) to the end of the calendar year, disenrollment, or death.
Step 2: Within the measurement period, count the days the patient was covered by at least one drug in the class based on the prescription fill date and days of supply.  If prescriptions for the same drug (generic ingredient) overlap, then adjust the prescription start date to be the day after the previous fill has ended.*
Step 3: Divide the number of covered days found in Step 2 by the number of days found in Step 1.  Multiply this number by 100 to obtain the PDC (as a percentage) for each patient.
Step 4: Count the number of patients who had a PDC 80% or greater and then divide by the total number of eligible patients.
*Adjustment of overlap should also occur when there is overlap of a single drug product to a combination product containing the single drug or when there is an overlap of combination product to another combination product where a least one of the drugs from the target therapeutic class is common.</t>
  </si>
  <si>
    <t>Patients age 18 years and older who were dispensed at least two prescriptions in a specific therapeutic category on two unique dates of service during the measurement year.
For the Diabetes rate only: Exclude any patient with one or more prescriptions for insulin in the measurement period.</t>
  </si>
  <si>
    <t>Exclusion criteria for the PDC category of Diabetes medications:  
   Patients who have one or more prescriptions for insulin in the measurement period.</t>
  </si>
  <si>
    <t>Clinician: Group/Practice, Health Plan</t>
  </si>
  <si>
    <t>0541</t>
  </si>
  <si>
    <t>End stage renal disease (ESRD): percentage of a facility's ESRD patients aged 18 years and older with medical record documentation of a discussion of renal replacement therapy modalities at least once during the 12-month reporting period.</t>
  </si>
  <si>
    <t>This measure is used to assess the percentage of a facility's end stage renal disease (ESRD) patients aged 18 years and older with medical record documentation of a discussion of renal replacement therapy modalities (including hemodialysis [HD], peritoneal dialysis [PD], home HD, transplants and identification of potential living donors, and no/cessation of renal replacement therapy) at least once during the 12-month reporting period.</t>
  </si>
  <si>
    <t xml:space="preserve">Number of patients from the denominator with medical record documentation of a discussion of renal replacement therapy modalities (including hemodialysis [HD], peritoneal dialysis [PD], home HD, transplants and identification of potential living donors, and no/cessation of renal replacement therapy) at least once during the 12-month reporting period </t>
  </si>
  <si>
    <t xml:space="preserve">All end stage renal disease (ESRD) patients aged 18 years and older </t>
  </si>
  <si>
    <t xml:space="preserve">Ambulatory/Office-based Care, Ambulatory Procedure/Imaging Center, Hospital Outpatient
</t>
  </si>
  <si>
    <t>Administrative clinical data, Electronic health/medical record, Paper medical record</t>
  </si>
  <si>
    <t>NQMC - 9910</t>
  </si>
  <si>
    <t>Adult Kidney Disease: ESRD Patients Receiving Dialysis: Hemoglobin Level &lt;10g/dL</t>
  </si>
  <si>
    <t>Percentage of calendar months within a 12-month period during which patients aged 18 years and older with a diagnosis of ESRD who are receiving hemodialysis or peritoneal dialysis have a Hemoglobin level &lt;10 g/dL</t>
  </si>
  <si>
    <t>"Calendar months during which patients have a Hemoglobin level &lt; 10 g/dL* 
*The hemoglobin values used for this measure should be the most recent (last) hemoglobin value recorded for each calendar month</t>
  </si>
  <si>
    <t>All calendar months during which patients aged 18 years and older with a 
diagnosis of ESRD are receiving hemodialysis or peritoneal dialysis</t>
  </si>
  <si>
    <t>End stage renal disease (ESRD): percentage of a physician's ESRD patients aged 18 years and older with medical record documentation of a discussion of renal replacement therapy modalities at least once during the 12-month reporting period.</t>
  </si>
  <si>
    <t>This measure is used to assess the percentage of a physician's end stage renal disease (ESRD) patients aged 18 years and older with medical record documentation of a discussion of renal replacement therapy modalities (including hemodialysis [HD], peritoneal dialysis [PD], home HD, transplants and identification of potential living donors, and no/cessation of renal replacement therapy) at least once during the 12-month reporting period.</t>
  </si>
  <si>
    <t>Ambulatory/Office-based Care, Ambulatory Procedure/Imaging Center, Hospital Outpatient</t>
  </si>
  <si>
    <t>Individuals; Clinicians; Public health professionals</t>
  </si>
  <si>
    <t>Administrative clinical data; electronic health/medical record; paper medical record</t>
  </si>
  <si>
    <t>NQMC, NQMC - 9910</t>
  </si>
  <si>
    <t>Adult Kidney Disease: Referral to Nephrologist</t>
  </si>
  <si>
    <t>Percentage of patients aged 18 years and older with a diagnosis of CKD (not receiving RRT) with an eGFR &lt;30 and proteinuria who are referred to a nephrologist and have documentation that an appointment was made for a nephrology consultation within a 12-month period</t>
  </si>
  <si>
    <t>Patients who are referred to a nephrologist AND have documentation that an 
appointment was made for a nephrology consultation within a 12-month period</t>
  </si>
  <si>
    <t>All patients aged 18 years and older with a diagnosis of CKD* (not receiving RRT) with an eGFR &lt; 30 and proteinuria 
Definitions: 
*For the purposes of this measure, the diagnosis of CKD can be identified in one of two ways: a diagnosis of CKD Stage 3, 4, or 5, CKD NOS, OR two eGFR lab results &lt; 60 more than 90 days apart 
Proteinuria: 
1. &gt;300mg of albumin in the urine per 24 hours OR 
2. ACR &gt;300 mcg/mg creatinine OR 
3. Protein to creatinine ratio &gt; 0.3 mg/mg creatinine RRT (Renal Replacement Therapy)-For the purposes of this measure, RRT 
includes hemodialysis, peritoneal dialysis, and kidney transplantation</t>
  </si>
  <si>
    <t>Kidney Transplant Waitlist Decision Rate for Prevalent Dialysis Patients</t>
  </si>
  <si>
    <t>This measure tracks the percentage of all patient months for patients at the dialysis facility for which a kidney or kidney-pancreas transplant waitlist or living donor kidney transplant decision was made as of the last day of each month during the reporting year. The measure as currently defined is intended for use in initial data collection to support alpha and beta testing.</t>
  </si>
  <si>
    <t>Number of patient months in which a kidney or kidney-pancreas transplant waitlist or living donor kidney transplant decision was made for the patient as of the last day of each month during the reporting year.</t>
  </si>
  <si>
    <t>All the patient months for patients who are under the age of 75 on the last day of each month and who are assigned to the dialysis facility as of the last day of each month during the reporting year.</t>
  </si>
  <si>
    <t>Exclusions that are implicit in the denominator include: 
â€¢ Patients 75 years of age and older on the last day of each month during the reporting year.
There are no other exclusions for this measure.</t>
  </si>
  <si>
    <t>Kidney Transplant Referral Rate for Prevalent Dialysis Patients</t>
  </si>
  <si>
    <t>This measure tracks the percentage of all patient months for patients at the dialysis facility who have ever been referred to a kidney transplant center as of the last day of each month during the reporting year. The measure as currently defined is intended for use in initial data collection to support alpha and beta testing.</t>
  </si>
  <si>
    <t>Number of patient months in which the patient has ever been referred to a kidney transplant center as of the last day of each month during the reporting year.</t>
  </si>
  <si>
    <t>All the patient months for patients who are under the age of 75 as of the last day of each month and who are assigned to the dialysis facility as of the last day of each month during the reporting year.</t>
  </si>
  <si>
    <t>Exclusions that are implicit in the denominator include: 
â€¢ Patients 75 years of age and older on the last day of each month during the reporting year
â€¢ Patients already on the kidney or kidney-pancreas waitlist
There are no other exclusions for this measure.</t>
  </si>
  <si>
    <t>Percentage of Prevalent Patients Waitlisted (PPPW)</t>
  </si>
  <si>
    <t>This measure tracks the percentage of patients at each dialysis facility who were on the kidney or kidney-pancreas transplant waitlist. Results are averaged across patients prevalent on the last day of each month during the reporting year.</t>
  </si>
  <si>
    <t>Number of patient months in which the patient at the dialysis facility is on the kidney or kidney-pancreas transplant waitlist as of the last day of each month during the reporting year.</t>
  </si>
  <si>
    <t>All patient-months for patients who are under the age of 75 on the last day of each month and who are assigned to the dialysis facility according to each patient's treatment history as of the last day of each month during the reporting year.</t>
  </si>
  <si>
    <t>Exclusions that are implicit in the denominator include: 
â€¢ Patients 75 years of age and older on the last day of each month during the reporting year.
In addition, patients who were admitted to a skilled nursing facility (SNF) during the month of evaluation were excluded from that month.</t>
  </si>
  <si>
    <t>Standardized Kidney Transplant Referral Ratio for Incident Dialysis Patients</t>
  </si>
  <si>
    <t>This measure tracks the number of incident ESRD patients at the dialysis facility under the age of 75 who were referred to a kidney transplant center within the first year of initiating dialysis. The measure as currently defined is intended for use in initial data collection to support alpha and beta testing.</t>
  </si>
  <si>
    <t>Number of patients at the dialysis facility who were referred to a kidney transplant center within one year of starting dialysis.</t>
  </si>
  <si>
    <t>Number of patients under the age of 75 and not on the kidney or kidney-pancreas waitlist who were referred to a kidney transplant center that would be expected among eligible dialysis patients at the facility during the time period, given the patient mix at the facility.</t>
  </si>
  <si>
    <t>Exclusions that are implicit in the denominator definition include:
â€¢ Patients at the facility who were 75 years of age and older at initiation of dialysis
â€¢ Patients at the facility who were referred to a transplant center prior to the initiation of dialysis
â€¢ Patients at the facility who were listed on the kidney or kidney-pancreas transplant waitlist prior to the initiation of dialysis
There are no additional exclusions for this measure at this time.</t>
  </si>
  <si>
    <t>Standardized First Kidney Transplant Waitlist Ratio for Incident Dialysis Patients (SWR)</t>
  </si>
  <si>
    <t>This measure tracks the number of incident patients at the dialysis facility under the age of 75 listed on the kidney or kidney-pancreas transplant waitlist or who received living donor transplants within the first year of initiating dialysis.</t>
  </si>
  <si>
    <t>Number of patients at the dialysis facility listed on the kidney or kidney-pancreas transplant waitlist or who received living donor transplants within the first year following initiation of dialysis.</t>
  </si>
  <si>
    <t>Exclusions that are implicit in the denominator definition include:
â€¢ Patients at the facility who were 75 years of age and older at initiation of dialysis
â€¢ Patients at the facility who were listed on the kidney or kidney-pancreas transplant waitlist prior to the start of dialysis
In addition, patients who were admitted to a skilled nursing facility (SNF) at the time of initiation of dialysis were excluded.</t>
  </si>
  <si>
    <t>Ace Inhibitor / Angiotensin Receptor Blocker Use and Persistence Among Members with Coronary Artery Disease at High Risk for Coronary Events</t>
  </si>
  <si>
    <t>To assess the use of and persistence to ACE inhibitors or Angiotensin receptor blockers (ARB) among members with CAD or other atherosclerotic vascular disease (i.e., peripheral arterial disease, atherosclerotic aortic disease and carotid artery disease) who are at high risk for coronary events during a one year period.  High-risk comorbidities are defined as heart failure, hypertension, diabetes, or chronic kidney disease (excluding stage V and patients on dialysis).</t>
  </si>
  <si>
    <t>The member’s  persistence or medication possession ratio (MPR) for ACE inhibitor or ARB prescriptions during the measurement year. 
Individuals with 0% MPR will be defined as those who did not fill any prescriptions for ACE or ARB.
Note: Members may switch between ACE inhibitors and ARB drugs
Time Window: 6 month period prior to measurement year to the measurement year.  Of note, the 6 month period prior to the measurement year is needed to identify new ACE/ARB users and the measurement year is used to calculate MPR.
Step 1:  Check if the member received at least one prescription of ACE/ARB in the measurement year.  If no prescription had been received set MPR = 0 and TERMINATE PROGRAM.  Otherwise proceed to Step 2.
Of note, this step would identify members who did not receive any ACE/ARB at all during the measurement year as members with MPR = 0.
Step 2: Check if the members received a least one prescription of ACE/ARB during the 6 month period prior to the beginning of the measurement year.  If YES, then this patient is Not a new user of ACE/ARB and set the New_User flag = 0.  If NO, then this patient is a new user of ACE/ARB medication and set the New_User flag = 1.
Of note, this step would differentiate new versus continuous ACE/ARB user.
Step 3:  If patient is a new user (New_User flag = 1) then set START_DATE as the date of service (DOS) in which the first ACE/ARB prescription is filled and set PRIOR_SUPPLY = 0.  
If START_DATE &gt; 3/31 then drop the member from the analysis.
Of note, this step would allow the denominator time frame for the new user to be the difference in days between the first prescription of ACE/ARB and the end of the measurement year.  In addition, this would also drop new users who filled the first prescription after 3/31.
Step 4: If patient is NOT a  new user (New_User flag = 0) then set START_DATE the first day of the measurement year (i.e., January 1st) .
Of note, this step would set the measurement period of a continuous user as the first date of the measurement period.
Step 5: If patient is NOT a new user (New_User flag = 0) then set LAST_DATEi = the date of the last ACE/ARB prescription in the 6 month period prior to the start of the measurement year and DAY_SUPPLYi  = day supply of this prescription.  
 Check if LAST_DATEi + DAY_SUPPLYi &gt; first date of the measurement year.
If YES then PRIOR_SUPPLY = DAY_SUPPLYi - (First date of the measurement year – LAST_DATEi + 1); else PRIOR_SUPPLY = 0;
Of note, this step would take care of the case in which a prescription for ACE/ARB filled prior to the first date of the measurement year spilled over into the current measurement year.
Step 6:  Identify the last prescription of ACE/ARB given during the measurement year and set the date of this prescription as LAST_DATEe and DAY_SUPPLYe = day supply of this prescription;
Check if LAST_DATEe + DAY_SUPPLYe &gt; last date of the measurement year.
If Yes then  LAST_SUPPLY = (last date of the measurement year - LAST_DATEe + 1)
If No then LAST_SUPPLY = DAY_SUPPLYe;
Of note, this step would take care of the case in which the prescription for ACE/ARB filled spilled over the current measurement year.
Step 7: Identify all the prescriptions of ACE/ARB given during the measurement year, except for the last prescription (i.e., P1, P2, …, Pn-1).
             MPR =       PRIOR_SUPPLY  + ? total day supply of Pn-1  + LAST_SUPPLY
                       ---------------------------------------------------------------------------------------
                                  (Last date of measurement year – START_DATE + 1)
Of note, the maximum MPR is 100%.  If the calculated MPR is &gt; 100% it will be capped at 100%.</t>
  </si>
  <si>
    <t>Continuously enrolled members 18-75 years of age with established coronary and other atherosclerotic vascular disease at high risk for coronary events.  The high risk subgroup is defined as members with concurrent comorbidity of heart failure, hypertension, diabetes, or chronic kidney disease (excluding stage V and patients on dialysis).
Time Window: Year prior to the measurement year</t>
  </si>
  <si>
    <t>Ambulatory Care: Clinician Office/Clinic, Other</t>
  </si>
  <si>
    <t>Clinicians: Group/Practice, Clinicians: Individual, Facility, Health Plan, Integrated Delivery System</t>
  </si>
  <si>
    <t>Claims (Only), Pharmacy</t>
  </si>
  <si>
    <t>0551</t>
  </si>
  <si>
    <t>Adherence to ACEIs/ARBs for Individuals with Diabetes Mellitus</t>
  </si>
  <si>
    <t>The measure addresses adherence to angiotensin converting enzyme inhibitors (ACEIs)/angiotensin receptor blockers (ARBs). The measure is reported as the percentage of eligible individuals with diabetes mellitus who had at least two prescriptions for ACEIs/ARBs and who have a Proportion of Days Covered (PDC) of at least 0.8 during the measurement period (12 consecutive months).</t>
  </si>
  <si>
    <t>Individuals in the denominator with at least two prescriptions for ACEIs/ARBs with a PDC of at least 0.8 for ACEIs/ARBs.</t>
  </si>
  <si>
    <t>Individuals at least 18 years of age as of the beginning of the measurement period with diabetes mellitus and at least two prescriptions for ACEIs/ARBs during the measurement period (12 consecutive months).</t>
  </si>
  <si>
    <t>We excluded the following individuals from the denominator:
Individuals with polycystic ovaries, gestational diabetes, or steroid-induced diabetes who do not have a face-to-face visit with a diagnosis of diabetes in any setting during the measurement period.
Exclusion 1
Individuals with a diagnosis of polycystic ovaries who do not have a visit with a diagnosis of diabetes in any setting during the measurement period*; and,
Exclusion 2
Individuals with a diagnosis of gestational diabetes or steroid-induced diabetes who do not have a visit with a diagnosis of diabetes mellitus in any setting during the measurement period.
*Adapted from NCQA HEDIS 2013 (2013). Note: HEDIS uses a look-back period of one year prior to the measurement period for both the prescription data and diagnosis.</t>
  </si>
  <si>
    <t>Claims (Only), Other, Pharmacy</t>
  </si>
  <si>
    <t>2467</t>
  </si>
  <si>
    <t>Adherence to Oral Diabetes Agents for Individuals with Diabetes Mellitus</t>
  </si>
  <si>
    <t>The measure addresses adherence to oral diabetes agents (ODA). The measure is reported as the percentage of eligible individuals with diabetes mellitus who had at least two prescriptions for a single oral diabetes agent or at least two prescriptions for multiple agents within a diabetes drug class and who have a Proportion of Days Covered (PDC) of at least 0.8 for at least one diabetes drug class during the measurement period (12 consecutive months)</t>
  </si>
  <si>
    <t>Individuals in the denominator with at least two prescriptions for oral diabetes agents, in any diabetes drug class, with a PDC of at least 0.8 for at least one diabetes drug class.</t>
  </si>
  <si>
    <t>Individuals at least 18 years of age as of the beginning of the measurement period with diabetes mellitus and at least two prescriptions for a single oral diabetes agent or at least two prescriptions for multiple agents within a diabetes drug class during the measurement period (12 consecutive months).</t>
  </si>
  <si>
    <t>2468</t>
  </si>
  <si>
    <t>Adherence to Statins for Individuals with Diabetes Mellitus</t>
  </si>
  <si>
    <t>The measure addresses adherence to statins. The measure is reported as the percentage of eligible individuals with diabetes mellitus who had at least two prescriptions for statins and who have a Proportion of Days Covered (PDC) of at least 0.8 during the measurement period (12 consecutive months).</t>
  </si>
  <si>
    <t>Individuals in the denominator with at least two prescriptions for statins with a PDC of at least 0.8 for statins.</t>
  </si>
  <si>
    <t>Individuals at least 18 years of age as of the beginning of the measurement period with diabetes mellitus and at least two prescriptions for statins during the measurement period (12 consecutive months).</t>
  </si>
  <si>
    <t>0545</t>
  </si>
  <si>
    <t>Adult Kidney Disease : Patients on Erythropoiesis Stimulating Agent (ESA)--Hemoglobin Level &gt; 12.0 g/dL</t>
  </si>
  <si>
    <t>Percentage of calendar months within a 12-month period during which a hemoglobin level is measured for patients aged 18 years and older with a diagnosis of advanced chronic kidney disease (CKD) (stage 4 or 5, not receiving Renal Replacement Therapy [RRT]) or End Stage Renal Disease (ESRD) (who are on hemodialysis or peritoneal dialysis) who are also receiving erythropoiesis-stimulating agent (ESA) therapy have a hemoglobin level &gt; 12.0 g/dL</t>
  </si>
  <si>
    <t>Calendar months during which patients have a hemoglobin level &gt; 12.0 g/dL</t>
  </si>
  <si>
    <t>All calendar months during which a hemoglobin level is measured for patients aged 18 years and older with a diagnosis of advanced CKD (stage 4 or 5, not receiving RRT) or ESRD (who are on hemodialysis or peritoneal dialysis) who are also receiving ESA therapy</t>
  </si>
  <si>
    <t>1666</t>
  </si>
  <si>
    <t>Adult Kidney Disease:  Hemodialysis Adequacy: Solute</t>
  </si>
  <si>
    <t>Percentage of calendar months within a 12-month period during which patients aged 18 years and older with a diagnosis of End Stage Renal Disease (ESRD) receiving hemodialysis three times a week for &gt;= 90 days have a spKt/V &gt;= 1.2</t>
  </si>
  <si>
    <t>Calendar months during which patients have a spKt/V &gt;= 1.2</t>
  </si>
  <si>
    <t>All calendar months during which patients aged 18 years and older with a diagnosis of ESRD are receiving hemodialysis three times a week for &gt;= 90 days</t>
  </si>
  <si>
    <t>There are no denominator exceptions.</t>
  </si>
  <si>
    <t>0323</t>
  </si>
  <si>
    <t>Adult Kidney Disease:  Peritoneal Dialysis Adequacy: Solute</t>
  </si>
  <si>
    <t>Percentage of patients aged 18 years and older with a diagnosis of End Stage Renal Disease (ESRD) receiving peritoneal dialysis who have a total Kt/V &gt;= 1.7 per week measured once every 4 months</t>
  </si>
  <si>
    <t>Patients who have a total Kt/V &gt;= 1.7 per week measured once every 4 months</t>
  </si>
  <si>
    <t>All patients aged 18 years and older with a diagnosis of ESRD receiving peritoneal dialysis</t>
  </si>
  <si>
    <t>There are no denominator exceptions for this measure.</t>
  </si>
  <si>
    <t>0321</t>
  </si>
  <si>
    <t>Adult Kidney Disease: Catheter Use at Initiation of Hemodialysis</t>
  </si>
  <si>
    <t>Percentage of patients aged 18 years and older with a diagnosis of End Stage Renal Disease (ESRD) who initiate maintenance hemodialysis during the measurement period, whose mode of vascular access is a catheter at the time maintenance hemodialysis is initiated</t>
  </si>
  <si>
    <t>Patients whose mode of vascular access is a catheter at the time maintenance hemodialysis is initiated</t>
  </si>
  <si>
    <t>All patients aged 18 years and older with a diagnosis of ESRD who initiate maintenance hemodialysis during the measurement period</t>
  </si>
  <si>
    <t>Exclusion: Patient is undergoing palliative dialysis with a catheter OR Patient approved by a qualified transplant program and scheduled to receive a living donor kidney transplant
Exception: Documentation of reasons for patient initiating maintenance hemodialysis with a catheter as the mode of vascular access (e.g., patient has a maturing AVF/AVG, time-limited trial of hemodialysis, other medical reasons, patient declined AVF/AVG, other patient reasons, patient followed by reporting nephrologist for fewer than 90 days, other system reasons)</t>
  </si>
  <si>
    <t>Adult Kidney Disease: Catheter Use for Greater Than or Equal to 90 Days</t>
  </si>
  <si>
    <t>Percentage of patients aged 18 years and older with a diagnosis of End Stage Renal Disease (ESRD) receiving maintenance hemodialysis for greater than or equal to 90 days whose mode of vascular access is a catheter</t>
  </si>
  <si>
    <t>Patients whose mode of vascular access is a catheter</t>
  </si>
  <si>
    <t>All patients aged 18 years and older with a diagnosis of ESRD receiving maintenance hemodialysis for greater than or equal to 90 days</t>
  </si>
  <si>
    <t>Exclusion: Patient is undergoing palliative dialysis with a catheter OR Patient approved by a qualified transplant program and scheduled to receive a living donor kidney transplant
Exception: Documentation of patient receiving maintenance hemodialysis for greater than or equal to 90 days with a catheter for documented reasons (e.g. other medical reasons, patient declined AVF/AVG, other patient reasons)</t>
  </si>
  <si>
    <t>Adult Kidney Disease: Hemodialysis Adequacy: Solute</t>
  </si>
  <si>
    <t>Percentage of calendar months within a 12-month period during which patients aged 18 years and older with a diagnosis of End Stage Renal Disease (ESRD) receiving hemodialysis three times a week for &gt;= 90 days who have a spKt/V &gt;= 1.2</t>
  </si>
  <si>
    <t>Adult Kidney Disease: Laboratory Testing (Lipid Profile)</t>
  </si>
  <si>
    <t>Percentage of patients aged 18 years and older with a diagnosis of chronic kidney disease (CKD) (stage 3, 4, or 5, not receiving Renal Replacement Therapy [RRT]) who had a fasting lipid profile performed at least once within a 12-month period</t>
  </si>
  <si>
    <t>Patients who had a fasting lipid profile performed at least once within a 12-month period</t>
  </si>
  <si>
    <t>All patients aged 18 years and older with a diagnosis of CKD (stage 3, 4 or 5, not receiving RRT)</t>
  </si>
  <si>
    <t>Clinician Office/Clinic, Dialysis Facility, Home Health, Laboratory, Nursing Home / SNF, Other</t>
  </si>
  <si>
    <t>Claims (Only), Electronic Health Record (Only), Laboratory, Other, Registry</t>
  </si>
  <si>
    <t>1668</t>
  </si>
  <si>
    <t>Adult Kidney Disease: Peritoneal Dialysis Adequacy: Solute</t>
  </si>
  <si>
    <t>Anemia Management Reporting Measure</t>
  </si>
  <si>
    <t>Number of months for which facility reports ESA dosage (as applicable) and hemoglobin/hematocrit for each Medicare patient at least once per month.</t>
  </si>
  <si>
    <t>Number of eligible months.</t>
  </si>
  <si>
    <t>1. Facilities with a CCN open date on or after July 1, 2017
2. In-center hemodialysis patients treated at a facility fewer than 7 times during claim month
3. Home dialysis patients for whom a facility does not submit a claim during the claim month
4. Facilities treating fewer than 11 patients during the performance period who are (i) in-center Medicare patients who have been treated at least 7 times by the facility during the reporting month; or (ii) home dialysis Medicare patients for whom the facility submits a claim during the reporting month
5. Patients not on ESRD treatment as defined by a completed 2728 form or a REMIS/CROWNWeb record, or a sufficient amount of dialysis reported on dialysis facility claims</t>
  </si>
  <si>
    <t>Administrative Claims,
Electronic Clinical Data</t>
  </si>
  <si>
    <t>Angiotensin Converting Enzyme (ACE) Inhibitor or Angiotensin Receptor Blocker (ARB) Therapy</t>
  </si>
  <si>
    <t>Percentage of patients aged 18 years and older with a diagnosis of CKD (not receiving RRT) and proteinuria who were prescribed ACE inhibitor or ARB therapy within a 12-month period</t>
  </si>
  <si>
    <t>Patients who were prescribed ACE inhibitor or ARB therapy within a 12-month
period
*The above list of medications/drug names is based on clinical guidelines and
other evidence. The specified drugs were selected based on the strength of
evidence for their clinical effectiveness. This list of selected drugs may not be all-inclusive or current. Physicians and other health care professionals should refer to the FDA’s web site page entitled “Drug Safety Communications” for up-to-date drug recall and alert information when prescribing medications.
Definitions:
Prescribed – May include prescription given to the patient for ACE Inhibitor or
ARB therapy OR patient already taking ACE Inhibitor or ARB therapy as
documented in the current medication list</t>
  </si>
  <si>
    <t>All patients aged 18 years and older with the diagnosis of CKD (Stages 1-5, not receiving RRT) and proteinuria
Definitions:
Proteinuria:
1. &gt;300mg of albumin in the urine per 24 hours OR
2. ACR &gt;300 mcg/mg creatinine OR
3. Protein to creatinine ratio &gt; 0.3 mg/mg creatinine
RRT (Renal Replacement Therapy)-For the purposes of this measure, RRT includes hemodialysis, peritoneal dialysis, and kidney transplantation</t>
  </si>
  <si>
    <t>Claims (Only), Electronic Health Record (Only), Other, Paper Records, Registry</t>
  </si>
  <si>
    <t>1662</t>
  </si>
  <si>
    <t>Assessment of Iron Stores</t>
  </si>
  <si>
    <t>Percentage of all adult (&gt;=18 years old) hemodialysis or peritoneal dialysis patients prescribed an ESA at any time during the study period or who have a Hb &lt;11.0 g/dL in at least one month of the study period for whom serum ferritin concentration AND either percent transferrin saturation or reticulocyte Hb content (CHr) are measured at least once in a three-month period for in-center hemodialysis patients, peritoneal dialysis patients, and home hemodialysis patients.</t>
  </si>
  <si>
    <t>Number of dialysis patients in the denominator for whom serum ferritin concentration AND either percent transferrin saturation or reticulocyte Hb content (CHr) are measured at least once in a three-month period for in-center hemodialysis patients, peritoneal dialysis patients, and home hemodialysis patients.</t>
  </si>
  <si>
    <t>All adult (&gt;=18 years old) hemodialysis or peritoneal dialysis patients prescribed an ESA at any time during the study period or who have a Hb &lt;11.0 g/dL in at least one month of the study period. The study period consists of 3 consecutive months for in-center hemodialysis patients, peritoneal dialysis patients and home hemodialysis. The hemoglobin value reported for the end of each study month (end-of-month Hb) is used for this calculation.</t>
  </si>
  <si>
    <t>Acute HD, transient dialysis patients (seen at the specific center for less than 30 days), and kidney transplant patients are excluded from the calculation this CPM.</t>
  </si>
  <si>
    <t>Claims (Only), Laboratory, Other</t>
  </si>
  <si>
    <t>0252</t>
  </si>
  <si>
    <t>Avoidance of Utilization of High Ultrafiltration Rate (&gt;/= 13 ml/kg/hour)</t>
  </si>
  <si>
    <t>Percentage of adult in-center hemodialysis patients in the facility whose average ultrafiltration rate (UFR) is &gt;/= 13 ml/kg/hour.</t>
  </si>
  <si>
    <t>Number of patients* from the denominator whose average UFR &gt;13 ml/kg/hour who receive an average of &lt;240 minutes per treatment during the calculation period.**
*To address the fact that patients may contribute varying amounts of time to the annual denominator population, results will be reported using a “patient-month” construction.
** The calculation period is defined as the same week that the monthly Kt/V is drawn.</t>
  </si>
  <si>
    <t>Number of adult in-center hemodialysis patients in an outpatient dialysis facility undergoing chronic maintenance hemodialysis during the calculation period.</t>
  </si>
  <si>
    <t>The following patients are excluded from the denominator population:
1. Patients &lt;18 years of age (implicit in denominator definition).
2. Home dialysis patients (implicit in denominator definition).
3. Patients in a facility &lt;30 days.
4. Patients with &gt;4 hemodialysis treatments during the calculation period.
5. Patients with &lt;7 hemodialysis treatments in the facility during the reporting month.
6. Patients without a completed CMS Medical Evidence Form (Form CMS-2728) in the reporting month.
7. Kidney transplant recipients with a functioning graft.
8. Facilities treating &lt;/=25 adult in-center hemodialysis patients during the reporting month.</t>
  </si>
  <si>
    <t>2701</t>
  </si>
  <si>
    <t>Chronic Kidney Disease - Lipid Profile Monitoring</t>
  </si>
  <si>
    <t>The percentage of patients with chronic kidney disease that have been screened for dyslipidemia with a lipid profile.</t>
  </si>
  <si>
    <t>Patients who had a lipid profile.</t>
  </si>
  <si>
    <t>All patients, males &gt; 10 and females &gt; 13 years of age, diagnosed with chronic kidney disease.</t>
  </si>
  <si>
    <t>DENOMINATOR EXCLUSIONS
Specific Exclusions:
None
General exclusion: 
Patients with active cancer or metastatic diseases.
Patients who were in a skilled nursing facility recently.</t>
  </si>
  <si>
    <t>Ambulatory Care: Clinician Office/Clinic, Ambulatory Care: Urgent Care - Ambulatory, Dialysis Facility, Home Health</t>
  </si>
  <si>
    <t>Claims (Only), Electronic Health Record (Only), Laboratory, Other, Patient Reported Data, Pharmacy, Registry</t>
  </si>
  <si>
    <t>0626</t>
  </si>
  <si>
    <t>CHRONIC KIDNEY DISEASE (CKD): MONITORING CALCIUM</t>
  </si>
  <si>
    <t>To ensure that members with chronic kidney disease (CKD), but who are not on dialysis, are monitored for blood calcium levels at least annually.</t>
  </si>
  <si>
    <t>Members who received a calcium level blood test during the measurement year.</t>
  </si>
  <si>
    <t>Members with at least 1 inpatient diagnosis of chronic kidney disease during the year prior to the measurement year or members with at least 2 diagnoses of chronic kidney disease in an outpatient setting during the measurement year or year prior (at least 1 of which must be during the year prior to the measurement year).
Time Window: The year prior to the measurement year.</t>
  </si>
  <si>
    <t>Members who are on dialysis or in hospice during the measurement year.  Members who were hospitalized during the numerator time frame and did not fulfill numerator criteria.</t>
  </si>
  <si>
    <t>Ambulatory Care: Clinician Office/Clinic, Ambulatory Care: Urgent Care - Ambulatory, Laboratory</t>
  </si>
  <si>
    <t>0574</t>
  </si>
  <si>
    <t>CHRONIC KIDNEY DISEASE (CKD): MONITORING PARATHYROID HORMONE (PTH)</t>
  </si>
  <si>
    <t>To ensure that members with chronic kidney disease are monitored for PTH levels at least once annually.</t>
  </si>
  <si>
    <t>Members who received a PTH level test during the measurement year.</t>
  </si>
  <si>
    <t>Members with chronic kidney disease during the year prior to the measurement year or members with at least 2 diagnoses of chronic kidney disease in an outpatient setting during the measurement year or the year prior (at least 1 of which must be during the year prior to the measurement year), or members on dialysis or who utilized dialysis during the year prior to the measurement year.</t>
  </si>
  <si>
    <t>Members who are in hospice during the measurement year.</t>
  </si>
  <si>
    <t>0571</t>
  </si>
  <si>
    <t>CHRONIC KIDNEY DISEASE (CKD): MONITORING PHOSPHORUS</t>
  </si>
  <si>
    <t>To ensure that members with chronic kidney disease (CKD) who are not on dialysis are monitored for blood phosphorus levels at least once annually.</t>
  </si>
  <si>
    <t>Members with phosphorus level blood tests during the measurement year.</t>
  </si>
  <si>
    <t>Members with at least 1 inpatient diagnosis of chronic kidney disease during the year prior to the measurement year or members with at least 2 diagnoses of chronic kidney disease in an outpatient setting during the measurement year or year prior (at least 1 of which must be during the year prior to the measurement year).
All physicians who saw the patient during the measurement year are scored on this measure.</t>
  </si>
  <si>
    <t>Members who are on dialysis or in hospice during the measurement year. Members who were hospitalized during the numerator time frame and did not fulfill numerator criteria.</t>
  </si>
  <si>
    <t>Ambulatory Care: Clinician Office/Clinic, Ambulatory Care: Urgent Care - Ambulatory</t>
  </si>
  <si>
    <t>0570</t>
  </si>
  <si>
    <t>Chronic Kidney Disease with LDL Greater than or equal to 130 – Use of Lipid Lowering Agent</t>
  </si>
  <si>
    <t>The percentage of patients with chronic kidney disease stage 5 and an LDL greater than or equal to 130 mg/dl that have a current refill for a lipid lowering agent.</t>
  </si>
  <si>
    <t>Patients with a current refill for a lipid lowering agent.</t>
  </si>
  <si>
    <t>All patients, ages 18 and older, diagnosed with chronic kidney disease stage 5, dialysis, or kidney transplant, and an LDL level above 130 mg/dL.</t>
  </si>
  <si>
    <t>Specific Exclusions:
None
General Exclusions:  
•	Evidence of metastatic disease or active treatment of malignancy (chemotherapy or radiation therapy) in the last 6 months; 
•	Patients who have been in a skilled nursing facility in the last 3 months
•	Patient or provider feedback indicating allergy or intolerance to the drug in the past
•	Patient or provider feedback indicating that there is a contraindication to adding the drug</t>
  </si>
  <si>
    <t>Ambulatory Care: Clinician Office/Clinic, Dialysis Facility, Home Health, Hospital</t>
  </si>
  <si>
    <t>Claims (Only), Electronic Health Record (Only), Laboratory, Other, Patient Reported Data, Pharmacy</t>
  </si>
  <si>
    <t>0627</t>
  </si>
  <si>
    <t>Chronic Kidney Disease, Diabetes Mellitus, Hypertension and Medication Possession Ratio for ACEI/ARB Therapy</t>
  </si>
  <si>
    <t>Medication Possession Ratio (MPR) for ACEI/ARB therapy for individuals with Chronic Kidney Disease (CKD) and/or diabetes mellitus and hypertension.</t>
  </si>
  <si>
    <t>The sum of the days supply that fall within the measurement window for an ACEI/ARB fill for each patient in the denominator.
Time window: Anytime during the measurement period (12 months)
MPR Numerator:
1.	New users: For patients with no prescriptions in the 180 days prior to the measurement period, sum of:
Days’ supply of all medications from the first prescription until the end of the measurement period.
**Remove the days’ supply that extend past the end of the measurement period. 
2.	Continuous users: For patients with 1 or more prescriptions in the 180 days prior to the measurement period, sum of:
Days’ supply of all medications in the measurement period
**Remove the days supply that extends past the end of the measurement period and add days supply from the previous period that apply to the current period.</t>
  </si>
  <si>
    <t>Beneficiaries with CKD stages 1-4 and/or diabetes mellitus and hypertension (HTN) identified during the measurement period with at least one Part D claim for an ACEI/ARB.
Time window: Anytime during the measurement period (12 consecutive months)
MPR Denominator:
1.	New users: Number of days from the first prescription to the end of measurement period.
2.	Continuous users: Number of days from the beginning to the end of the measurement period</t>
  </si>
  <si>
    <t>Patients who died during the measurement period.
Patients who are actively enrolled in multiple plans concurrently as of the end of the   measurement period.
Patients who have had a kidney transplant during the measurement period.
Patients who have ESRD.
Patients with a diagnosis of polycystic ovaries who do not have a face-to-face visit with a diagnosis of diabetes in any setting during the measurement period.  
Patients with a diagnosis of gestational diabetes or steroid-induced diabetes who do not have a face-to-face visit with a diagnosis of diabetes in any setting during the measurement period.</t>
  </si>
  <si>
    <t>Clinicians: Group/Practice, Clinicians: Individual, Clinicians: Other</t>
  </si>
  <si>
    <t>0550</t>
  </si>
  <si>
    <t>Comprehensive Diabetes Care: Eye Exam</t>
  </si>
  <si>
    <t>The percentage of patients 18-75 years of age with diabetes (type 1 and type 2) who had an eye exam (retinal) performed.</t>
  </si>
  <si>
    <t>Patients who received an eye screening for diabetic retinal disease. This includes people with diabetes who had the following: 
-A retinal or dilated eye exam by an eye care professional (optometrists or ophthalmologist) in the measurement year OR 
-“A negative retinal exam or dilated eye exam (negative for retinopathy) by an eye care professional in the year prior to the measurement year. For exams performed in the year prior to the measurement year, a result must be available.</t>
  </si>
  <si>
    <t>0055</t>
  </si>
  <si>
    <t>Comprehensive Diabetes Care: Eye Exam (retinal) performed</t>
  </si>
  <si>
    <t>Patients who received an eye screening for diabetic retinal disease. This includes people with diabetes who had the following: 
-A retinal or dilated eye exam by an eye care professional (optometrists or ophthalmologist) in the measurement year OR 
–A negative retinal exam or dilated eye exam (negative for retinopathy) by an eye care professional in the year prior to the measurement year. For exams performed in the year prior to the measurement year, a result must be available.</t>
  </si>
  <si>
    <t>Comprehensive Diabetes Care: Foot Exam</t>
  </si>
  <si>
    <t>The percentage of patients 18-75 years of age with diabetes (type 1 and type 2) who received a foot exam (visual inspection and sensory exam with mono filament and a pulse exam) during the measurement year.</t>
  </si>
  <si>
    <t>Patients who received a foot exam (visual inspection and sensory exam with monofilament and pulse exam) during the measurement year.</t>
  </si>
  <si>
    <t>Comprehensive Diabetes Care: Medical Attention for Nephropathy</t>
  </si>
  <si>
    <t>The percentage of patients 18-75 years of age with diabetes (type 1 and type 2) who received a nephropathy screening or monitoring test or had evidence of nephropathy during the measurement year.</t>
  </si>
  <si>
    <t>Patients who received a nephropathy screening or monitoring test or had evidence of nephropathy during the measurement year.</t>
  </si>
  <si>
    <t>0062</t>
  </si>
  <si>
    <t>Coronary Artery Disease (CAD): Angiotensin-Converting Enzyme (ACE) Inhibitor or Angiotensin Receptor Blocker (ARB) Therapy - Diabetes or Left Ventricular Systolic Dysfunction (LVEF &lt; 40%)</t>
  </si>
  <si>
    <t>Percentage of patients aged 18 years and older with a diagnosis of coronary artery disease seen within a 12 month period who also have diabetes OR a current or prior Left Ventricular Ejection Fraction (LVEF) &lt; 40% who were prescribed ACE inhibitor or ARB therapy</t>
  </si>
  <si>
    <t>Patients who were prescribed ACE inhibitor or ARB therapy</t>
  </si>
  <si>
    <t>All patients aged 18 years and older with a diagnosis of coronary artery disease seen within a 12 month period who also have diabetes OR current or prior LVEF &lt;40%</t>
  </si>
  <si>
    <t>Behavioral Health: Outpatient, Clinician Office/Clinic, Home Health, Nursing Home / SNF, Urgent Care - Ambulatory</t>
  </si>
  <si>
    <t>0066</t>
  </si>
  <si>
    <t>Dehydration Admission Rate (PQI 10)</t>
  </si>
  <si>
    <t>Admissions with a principal diagnosis of dehydration per 100,000 population, ages 18 years and older. Excludes obstetric admissions and transfers from other institutions.
[NOTE: The software provides the rate per population. However, common practice reports the 	measure as per 100,000 population. The user must multiply the rate obtained from the 	software by 100,000 to report admissions per 100,000 population.]</t>
  </si>
  <si>
    <t>Discharges, for patients ages 18 years and older, with either
• a principal ICD-10-CM diagnosis code for dehydration; or
• any secondary ICD-10-CM diagnosis codes for dehydration and a principal ICD-10-CM diagnosis code for hyperosmolality and/or hypernatremia, gastroenteritis, or acute kidney injury
[NOTE: By definition, discharges with a principal diagnosis of dehydration, hyperosmolality and/or hypernatremia, gastroenteritis, or acute kidney injury are precluded from an assignment of MDC 14 by grouper software. Thus, obstetric discharges should not be considered in the PQI rate, though the AHRQ QI™ software does not explicitly exclude obstetric cases.]</t>
  </si>
  <si>
    <t>Population ages 18 years and older in metropolitan area or county. Discharges in the numerator are assigned to the denominator based on the metropolitan area or county of the patient residence, not the metropolitan area or county of the hospital where the discharge occurred.
† The term “metropolitan area” (MA) was adopted by the U.S. Census in 1990 and referred collectively to metropolitan statistical areas (MSAs), consolidated metropolitan statistical areas (CMSAs), and primary metropolitan statistical areas (PMSAs). In addition, “area” could refer to either 1) FIPS county, 2) modified FIPS county, 3) 1999 OMB Metropolitan Statistical Area, or 4) 2003 OMB Metropolitan Statistical Area. Micropolitan Statistical Areas are not used in the QI software.</t>
  </si>
  <si>
    <t>Population: Community, County or City, Population: Regional and State</t>
  </si>
  <si>
    <t>0280</t>
  </si>
  <si>
    <t>Delivered Dose of Hemodialysis Above Minimum</t>
  </si>
  <si>
    <t>Percentage of all patient months for adult patients (&gt; = 18years old) whose delivered dose of hemodialysis (calculated from the last measurement of the month using the UKM or Daugirdas II formula) was spKt/V &gt;= 1.2.</t>
  </si>
  <si>
    <t>Number of patient months in denominator in which the delivered dose of hemodialysis (calculated from the last measurement of the month using the UKM or Daugirdas II formula) was spKt/V &gt;= 1.2</t>
  </si>
  <si>
    <t>To be included in the denominator for a particular month, the patient must be on hemodialysis for the entire month, be &gt;= 18 years old at the beginning of the month, must have had ESRD for greater than 90 days at the beginning of the month, must be dialyzing thrice weekly during the month, and must be assigned to that facility for the entire month.</t>
  </si>
  <si>
    <t>Exclusions that are implicit in the denominator definition include 1) peritoneal dialysis patients 2) pediatric patients (&lt;18 years old) 3) those patients not on thrice weekly dialysis 4) all patients who have had ESRD for &lt;91 days, and 5) Patients not assigned to the facility for the entire month. There are no additional exclusions for this measure.</t>
  </si>
  <si>
    <t>0249</t>
  </si>
  <si>
    <t>Delivered Dose of Pediatric Peritoneal Dialysis (PD) Above Minimum</t>
  </si>
  <si>
    <t>Percent of pediatric peritoneal dialysis patient-months with Kt/V greater than or equal to 1.8 Kt/V (dialytic + residual) during the six-month study period.</t>
  </si>
  <si>
    <t>Patient-months in the denominator for patients whose delivered dose of peritoneal dialysis was equal to or greater than 1.8 Kt/V (dialytic+ residual, measured in the last 6 months).</t>
  </si>
  <si>
    <t>All pediatric (&lt; 18 years old) patient-months in the sample for analysis who have had ESRD for 90 days.</t>
  </si>
  <si>
    <t>Denominator exclusions include:
-¢ Patients age 18 and older
-¢ Patients not on peritoneal dialysis
-¢ Patients on ESRD treatment for fewer than 90 days
Program Specific Exclusions:
-“ The only Kt/V value the facility reported for the patient on the claim under consideration was less than 0.5 (but not missing).
-“ The only Kt/V value the facility reported for the patient on the claim under consideration was greater than 5.0 (but not 9.99).
-“ Patient's primary treatment modality for the month is Peritoneal Dialysis, but the patient's primary treatment modality on the claim under consideration is Home Hemodialysis, In Center Hemodialysis, or Undetermined.</t>
  </si>
  <si>
    <t>Delivered Dose of Peritoneal Dialysis Above Minimum</t>
  </si>
  <si>
    <t>Percentage of all patient months for adult patients (&gt;= 18) whose delivered peritoneal dialysis dose was a weekly Kt/Vurea &gt;= 1.7 (dialytic + residual).</t>
  </si>
  <si>
    <t>Number of patient months in the denominator whose delivered peritoneal dialysis was a weekly Kt/Vurea &gt;= 1.7 (dialytic + residual, measured in the last 4 months).</t>
  </si>
  <si>
    <t>To be included in the denominator for a particular reporting month, the patient must be on peritoneal dialysis for the entire month, be &gt;= 18 years old at the beginning of the month, must have had ESRD for greater than 90 days at the beginning of the month, and must be assigned to that facility for the entire month.</t>
  </si>
  <si>
    <t>Exclusions that are implicit in the denominator definition include
1) Patients not on peritoneal dialysis for the entire month
2) Pediatric patients (&lt;18 years old)
3) All patients who have had ESRD for &lt;91 days
4) Patients not assigned to the facility for the entire month
There are no additional exclusions for this measure.</t>
  </si>
  <si>
    <t>0318</t>
  </si>
  <si>
    <t>Diabetes Mellitus: Diabetic Foot and Ankle Care, Peripheral Neuropathy  - Neurological Evaluation</t>
  </si>
  <si>
    <t>Patients who had a lower extremity neurological exam performed at least once within 12 months</t>
  </si>
  <si>
    <t>Clinician documented that patient was not an eligible candidate for lower extremity neurological exam measure, for example patient bilateral amputee, patient has condition that would not allow them to accurately respond to a neurological exam (dementia, Alzheimer's, etc.), patient has previously documented diabetic peripheral neuropathy with loss of protective sensation</t>
  </si>
  <si>
    <t>Diabetes Mellitus: Diabetic Foot and Ankle Care, Ulcer Prevention - Evaluation of Footwear</t>
  </si>
  <si>
    <t>Patients who were evaluated for proper footwear and sizing at least once within 12 months</t>
  </si>
  <si>
    <t>Clinician documented that patient was not an eligible candidate for footwear evaluation measure</t>
  </si>
  <si>
    <t>Diabetes Short-Term Complications Admission Rate (PQI 01)</t>
  </si>
  <si>
    <t>Admissions for a principal diagnosis of diabetes with short-term complications (ketoacidosis, hyperosmolarity, or coma) per 100,000 population, ages 18 years and older. Excludes obstetric admissions and transfers from other institutions.
[NOTE: The software provides the rate per population. However, common practice reports the measure as per 100,000 population. The user must multiply the rate obtained from the software by 100,000 to report admissions per 100,000 population.]</t>
  </si>
  <si>
    <t>Discharges, for patients ages 18 years and older, with a principal ICD-9-CM diagnosis code for diabetes short-term complications (ketoacidosis, hyperosmolarity, or coma).
[NOTE: By definition, discharges with a principal diagnosis of diabetes with short-term complications are precluded from an assignment of MDC 14 by grouper software. Thus, obstetric discharges should not be considered in the PQI rate, though the AHRQ QITM software does not explicitly exclude obstetric cases.]</t>
  </si>
  <si>
    <t>Population ages 18 years and older in the metropolitan area† or county. Discharges in the numerator are assigned to the denominator based on the metropolitan area or county of the patient residence, not the metropolitan area or county of the hospital where the discharge occurred.‡ 
May be combined with uncontrolled diabetes as a single indicator as a simple sum of the rates to form the Healthy People 2010 indicator (note that the AHRQ QITM excludes transfers to avoid double-counting cases).</t>
  </si>
  <si>
    <t>0272</t>
  </si>
  <si>
    <t>Diabetes with Hypertension or Proteinuria - Use of an ACE Inhibitor or ARB</t>
  </si>
  <si>
    <t>The percentage of patients aged 18 to 75 with diagnosis of diabetes and hypertension or proteinuria who have a current fill for an angiotensin converting enzyme inhibitor (ACE-I) or angiotensin receptor blocker (ARB)</t>
  </si>
  <si>
    <t>Patients with a fill for an ACE-I or ARB in the past 12 months</t>
  </si>
  <si>
    <t>Patients 18-75 years of age with diabetes, and either hypertension or a urine albumin/creatinine ratio greater than or equal to 30 mg/g</t>
  </si>
  <si>
    <t>Patients with contraindication to an ACE inhibitor or ARB, including pregnancy, prior angioedema, hypotension, hyperkalemia, rising creatinine, chronic kidney disease stage 4 or 5 (without dialysis), aortic stenosis, hypertrophic cardiomyopathy, multiple myeloma with treatment; gestational diabetes or polycystic ovarian syndrome; pancreas transplant
General exclusions:  
•	Evidence of metastatic disease or active treatment of malignancy (chemotherapy or radiation therapy) in the last 6 months; 
•	Patients who have been in a skilled nursing facility in the last 3 months</t>
  </si>
  <si>
    <t>Clinician Office/Clinic, Home Health, Hospital</t>
  </si>
  <si>
    <t>0619</t>
  </si>
  <si>
    <t>Diabetes with LDL-C greater than 100 – Use of a Lipid Lowering Agent</t>
  </si>
  <si>
    <t>The percentage of patients with a diagnosis of diabetes mellitus aged 41 to 75 years, or aged 18 to 40 years with additional risk factors, whose most recent LDL-C value is more than 100 mg/dL and who are taking a lipid lowering agent.</t>
  </si>
  <si>
    <t>Patients who are taking a lipid lowering agent</t>
  </si>
  <si>
    <t>Patients with a diagnosis of diabetes mellitus aged 41 to 75 years, or aged 18 to 40 years with additional risk factors, whose most recent LDL-C value is more than 100 mg/dL.</t>
  </si>
  <si>
    <t>SPECIFIC DENOMINATOR EXCLUSIONS
One of the following is correct: 
1. Presence of patient data c via online PHR or telephonic nurse assessment confirming breast feeding in the past 6 months
2. If Pregnancy Loose Version Validation is confirmed for the member (see below)
General exclusions: 
1. Evidence of metastatic disease or active treatment of malignancy (chemotherapy or radiation therapy) in the last 6 months; 
2. Patients who have been in a skilled nursing facility in the last 3 months
3. Patients who are terminally ill or in Hospice
4. Patient or provider feedback indicating allergy, intolerance or other contraindication to lipid lowering therapy anytime in the past</t>
  </si>
  <si>
    <t>0618</t>
  </si>
  <si>
    <t>Risk-Adjusted Average Length of Inpatient Hospital Stay</t>
  </si>
  <si>
    <t>The average (geometric mean) hospital length of stay in days relative to the expected geometric mean length of stay of any well defined population of inpatients over a specified time interval</t>
  </si>
  <si>
    <t>Risk-adjusted in-hospital days average for any defined and observable inpatient population in the form of days above the average that would be expected purely based on patient risk factors of the defined patient population</t>
  </si>
  <si>
    <t>Patients admitted to a hospital.  Patient population can be aggregated as any grouping of patients (e.g., by hospital, physician, diagnosis code, procedure, DRG, etc.)</t>
  </si>
  <si>
    <t>The only exclusions are those limited by the parameters set for a specific population and are not limited by diagnosis</t>
  </si>
  <si>
    <t>Behavioral Health: Inpatient, Hospital, Inpatient Rehabilitation Facility, Long Term Acute Care, Nursing Home / SNF</t>
  </si>
  <si>
    <t>0327</t>
  </si>
  <si>
    <t>Risk-adjusted standardized mortality ratio for dialysis facility patients</t>
  </si>
  <si>
    <t>Risk-adjusted standardized mortality ratio for dialysis facility patients.</t>
  </si>
  <si>
    <t>Number of deaths that would be expected among eligible dialysis patients at the facility during the time period, given the mortality rate is at the national average and the patient mix at the facility.</t>
  </si>
  <si>
    <t>Risk-Standardized Acute Admission Rates for Patients with Diabetes</t>
  </si>
  <si>
    <t>Rate of risk-standardized acute, unplanned hospital admissions among Medicare fee-for-service (FFS) patients 65 years and older with diabetes</t>
  </si>
  <si>
    <t>The outcome measured for each patient is the number of acute, unplanned admissions per 100 person-years at risk for admission. Persons are considered at risk for admission if they are alive, enrolled in FFS Medicare, and not currently admitted. (See S.6, Numerator Details, for more information.)</t>
  </si>
  <si>
    <t>The target population is ambulatory Medicare FFS patients aged 65 years and older with a diagnosis of diabetes.</t>
  </si>
  <si>
    <t>The measure excludes: 
1. Patients without continuous enrollment in Medicare Part A for the duration of the measurement period (or until death).
Rationale: We exclude these patients to ensure full data availability for outcome assessment (Part A during the measurement year).</t>
  </si>
  <si>
    <t>Integrated Delivery System</t>
  </si>
  <si>
    <t>2887</t>
  </si>
  <si>
    <t>Risk-Standardized Acute Admission Rates for Patients with Multiple Chronic Conditions</t>
  </si>
  <si>
    <t>Rate of risk-standardized acute, unplanned hospital admissions among Medicare fee-for-service (FFS) patients 65 years and older with multiple chronic conditions (MCCs)</t>
  </si>
  <si>
    <t>Our target population is Medicare FFS patients aged 65 years and older whose combinations of chronic conditions put them at high risk of admission and whose admission rates could be lowered through better care. The National Quality Forum’s (NQF’s) “Multiple Chronic Conditions Measurement Framework,” which defines patients with multiple chronic conditions as people “having two or more concurrent chronic conditions that…. act together to significantly increase the complexity of management, and affect functional roles and health outcomes, compromise life expectancy, or hinder self-management [1].” 
Operationally, the measure cohort includes patients with diagnoses in two or more of eight chronic disease groups: 
1. Acute myocardial infarction (AMI)
2. Alzheimer’s disease and related disorders or senile dementia
3. Atrial fibrillation
4. Chronic kidney disease (CKD)
5. Chronic obstructive pulmonary disease (COPD) and asthma
6. Depression
7. Heart failure
8. Stroke and transient ischemic attack (TIA)
This approach captures approximately 25% of Medicare FFS beneficiaries aged 65 years and older with at least one chronic condition (about 5 million patients in 2012).
Citations: 
1. National Quality Forum (NQF). Multiple Chronic Conditions Measurement Framework. 2012; http://www.qualityforum.org/WorkArea/linkit.aspx?LinkIdentifier=id&amp;ItemID=71227</t>
  </si>
  <si>
    <t>The measure excludes:
1. Patients without continuous enrollment in Medicare Part A for the duration of the measurement period (or until death). 
Rationale: We exclude these patients to ensure full data availability for outcome assessment (Part A during the measurement year).</t>
  </si>
  <si>
    <t>2888</t>
  </si>
  <si>
    <t>Diabetic Retinopathy: Documentation of Presence or Absence of Macular Edema and Level of Severity of Retinopathy</t>
  </si>
  <si>
    <t>Percentage of patients aged 18 years and older with a diagnosis of diabetic retinopathy who had a dilated macular or fundus exam performed which included documentation of the level of severity of retinopathy and the presence or absence of macular edema during one or more office visits within 12 months</t>
  </si>
  <si>
    <t>0088</t>
  </si>
  <si>
    <t>Glycemic Control - Hyperglycemia</t>
  </si>
  <si>
    <t>Average percentage of hyperglycemic hospital days for individuals with a diagnosis of diabetes mellitus, anti-diabetic drugs (except metformin) administered, or at least one elevated glucose level during the hospital stay</t>
  </si>
  <si>
    <t>Sum of the percentage of hospital days in hyperglycemia for each admission in the denominator</t>
  </si>
  <si>
    <t>Total number of admissions with a diagnosis of diabetes mellitus, at least one administration of insulin or any anti-diabetic medication except metformin, or at least one elevated blood glucose value (&gt;200 mg/dL [11.1 mmol/L]) at any time during the entire hospital stay</t>
  </si>
  <si>
    <t>The following admissions are excluded from the denominator:
• Admissions with diagnosis of diabetic ketoacidosis (DKA) or hyperglycemic hyperosmolar syndrome (HHS) 
• Admissions without any hospital days included in analysis
• Admissions with lengths of stay greater than 120 days</t>
  </si>
  <si>
    <t>Electronic Health Record (Only), Laboratory, Other, Pharmacy</t>
  </si>
  <si>
    <t>2362</t>
  </si>
  <si>
    <t>Glycemic Control - Hypoglycemia</t>
  </si>
  <si>
    <t>The rate of hypoglycemic events following the administration of an anti-diabetic agent</t>
  </si>
  <si>
    <t>Total number of hypoglycemic events (&lt;40 mg/dL) that were preceded by administration of rapid/short-acting insulin within 12 hours or an anti-diabetic agent other than short-acting insulin within 24 hours, were not followed by another glucose value greater than 80 mg/dL within five minutes, and were at least 20 hours apart
Optional numerator: Total number of hypoglycemic events (&lt;70 mg/dL) that were preceded by administration of rapid/short-acting insulin within 12 hours or an anti-diabetic agent other than short-acting insulin within 24 hours, were not followed by another glucose value greater than 80 mg/dL within five minutes, and were at least 20 hours apart</t>
  </si>
  <si>
    <t>Total number of hospital days with at least one anti-diabetic agent administered</t>
  </si>
  <si>
    <t>Admissions with lengths of stay greater than 120 days are excluded.</t>
  </si>
  <si>
    <t>2363</t>
  </si>
  <si>
    <t>Hemodialysis (HD) Adequacy: Delivered Dose of Hemodialysis Above Minimum</t>
  </si>
  <si>
    <t>Percentage of all adult ( &gt;18 years old) patient-months in the sample for analysis who had ESRD treatment for 90 days or more and dialyzing thrice weekly whose average delivered dose of hemodialysis (calculated from the last measurements of the month using the Urea Kinetic Modeling (UKM) or Daugirdas II formula) was a spKt/V &gt; 1.2 during the study period.</t>
  </si>
  <si>
    <t>Number of patient-months in denominator whose delivered dose of hemodialysis (calculated from the last measurements of the month using the UKM or Daugirdas II formula) was a spKt/V &gt; 1.2. Numerator must be in range (0.5 &lt; spKt/V &lt; 2.5).</t>
  </si>
  <si>
    <t>All patient-months for adult (&gt; 18 years old) patients in the sample for analysis who have had ESRD for 90 days or more and dialyzing thrice weekly.</t>
  </si>
  <si>
    <t>Denominator exclusions include:
-¢ Patients younger than 18 years
-¢ Patients not on hemodialysis
-¢ Patients who have had ESRD treatment for less than 90 days
-¢ Patients on -œfrequent dialysis- (see Section 3.1.5)
-¢ Patients dialyzing 2 times or fewer per week for claims covering more than 7 days
If the facility reports all non-expired Kt/V values within the valid range (that are not 9.99) on multiple claims for a patient during a month, then the last reported value is selected.
Final
Centers for Medicare &amp; Medicaid Services
CMS ESRD Measures Manual 13
Version 1.0 May 6, 2016
If a facility reports multiple Kt/V values on a single claim for a patient, then the following decision rules are used to select which value is considered when calculating the numerator:
-¢ Use the highest Kt/V value in the valid range.
-¢ If no Kt/V values are reported within the valid range, then use any value not equal to 9.99 (This could be outside the valid range).
-¢ Use 9.99 if no other value is reported.
Program Specific Exclusions:
Patient-months are excluded from the denominator if:
-“ The only Kt/V value the facility reported for the patient on the claim under consideration was less than 0.5 (but not missing).
-“ The only Kt/V value the facility reported for the patient on the claim under consideration was greater than 2.5 (but not 9.99).
-“ The patient's primary treatment modality for the month is Home Hemodialysis or In-center Hemodialysis, but the primary treatment modality on the claim under consideration is Peritoneal Dialysis or Undetermined.
-“ The patient was treated at the facility less than seven times during the month.
-“ Note: If a Kt/V value of 8.88 is reported during the month, the claim will be excluded due to frequent dialysis exclusion -“ see Section 3.1.5 below.
If the facility reports Kt/V values on multiple valid claims for a patient in a month, then the following decision rules are used to select which value is considered when calculating the numerator:
-¢ If all of the values reported are within the valid range, use the last reported value.
-¢ If the facility reports a Kt/V value inside valid range without an occurrence code, and reports a 9.99 on a different claim, then use a Kt/V value of 9.99.
-¢ If the facility reports Kt/V value inside the valid range with an occurrence code, and reports 9.99 on a different claim, then use the Kt/V value inside the valid range.
-¢ If facility reports a Kt/V value of 8.88 and a Kt/V inside the valid range with an occurrence code, then use the last claim reported Kt/V value.
-¢ If the facility reported no values inside the valid range, then use the latest-reported value outside the valid range that is not 9.99.</t>
  </si>
  <si>
    <t>Administrative Claims,
EHR,
Electronic Clinical Data</t>
  </si>
  <si>
    <t>Hemodialysis Adequacy Clinical Performance Measure I: Hemodialysis Adequacy- Monthly measurement of delivered dose</t>
  </si>
  <si>
    <t>Percentage of all adult (&gt;= 18 years old) HD patients in the sample for analyses with documented monthly adequacy measurements (spKt/V) or its components in the calendar month</t>
  </si>
  <si>
    <t>Number of patients in the denominator with documented monthly adequacy measurements (spKt/V) or its components in the calendar month.</t>
  </si>
  <si>
    <t>Number of adult patients (&gt;=18 years) receiving in-center hemodialysis or home hemodialysis (irrespective of frequency of dialysis).</t>
  </si>
  <si>
    <t>0247</t>
  </si>
  <si>
    <t>Hemodialysis Adequacy Clinical Performance Measure II: Method of Measurement of Delivered Hemodialysis Dose</t>
  </si>
  <si>
    <t>Percentage of all adult (&gt;= 18 years old) hemodialysis patients in the sample for analyses for whom delivered HD dose was calculated using UKM or Daugirdas II during the study period and for whom the frequency of HD per week is specified.</t>
  </si>
  <si>
    <t>Number of patients in the denominator for whom delivered HD dose for a single dialysis session was calculated using UKM or Daugirdas II during the reporting period and for whom the frequency of HD per week is specified.</t>
  </si>
  <si>
    <t>Number of adult patients (&gt;=18 years) receiving in-center hemodialysis or home hemodialysis.</t>
  </si>
  <si>
    <t>0248</t>
  </si>
  <si>
    <t>Percentage of patients with advanced chronic disease (CKD4 or 5) or end-stage renal disease (ESRD) undergoing open surgical implantation of permanent hemodialysis access who receive an autogenous arterial venous fistula(AVF).</t>
  </si>
  <si>
    <t>Patients undergoing a hemodialysis vascular access procedure who receive an autogenous arteriovenous fistula</t>
  </si>
  <si>
    <t>All patients with CKD4, CKD5 or ESRD who undergo open surgical placement of permanent hemodialysis access.</t>
  </si>
  <si>
    <t>Clinician documented the patient was not an eligible candidate for autogenous AV fistula. A typical medical exclusion would include patient not eligible for autogenous AV fistula based on results of vein mapping</t>
  </si>
  <si>
    <t>Ambulatory Surgery Center, Hospital</t>
  </si>
  <si>
    <t>0259</t>
  </si>
  <si>
    <t>Hemodialysis Vascular Access: Long-term Catheter Rate</t>
  </si>
  <si>
    <t>Percentage of adult hemodialysis patient-months using a catheter continuously for three months or longer for vascular access.</t>
  </si>
  <si>
    <t>The numerator is the number of adult patient-months in the denominator who were on maintenance hemodialysis using a catheter continuously for three months or longer as of the last hemodialysis session of the reporting month.</t>
  </si>
  <si>
    <t>All patients at least 18 years old as of the first day of the reporting month who are determined to be maintenance hemodialysis patients (in-center and home HD) for the complete reporting month at the same facility.</t>
  </si>
  <si>
    <t>Exclusions that are implicit in the denominator definition include:
-Pediatric patients (&lt;18 years old)
-Patients on Peritoneal Dialysis 
-Patient-months under in-center or home hemodialysis for less than a complete reporting month at the same facility
In addition, the following exclusions are applied to the denominator:
Patients with a catheter that have limited life expectancy:   
-Patients under hospice care in the current reporting month
-Patients with metastatic cancer in the past 12 months
-Patients with end stage liver disease in the past 12 months
-Patients with coma or anoxic brain injury in the past 12 months</t>
  </si>
  <si>
    <t>Intermediate Clinical Outcome</t>
  </si>
  <si>
    <t>2978</t>
  </si>
  <si>
    <t>Hemodialysis Vascular Access: Standardized Fistula Rate</t>
  </si>
  <si>
    <t>Adjusted percentage of adult hemodialysis patient-months using an autogenous arteriovenous fistula (AVF) as the sole means of vascular access.</t>
  </si>
  <si>
    <t>The numerator is the adjusted count of adult patient-months using an AVF as the sole means of vascular access as of the last hemodialysis treatment session of the month.</t>
  </si>
  <si>
    <t>All patients at least 18 years old as of the first day of the reporting month who are determined to be maintenance hemodialysis patients (in-center and home HD) for the entire reporting month at the same facility.</t>
  </si>
  <si>
    <t>Exclusions that are implicit in the denominator definition include:
•Pediatric patients (&lt;18 years old)
•Patients on Peritoneal Dialysis 
•Patient-months with in-center or home hemodialysis for less than a complete reporting month at the same facility
In addition, the following exclusions are applied to the denominator:
Patients with a catheter that have limited life expectancy: 
•Patients under hospice care in the current reporting month
•Patients with metastatic cancer in the past 12 months
•Patients with end stage liver disease in the past 12 months
•Patients with coma or anoxic brain injury in the past 12 months</t>
  </si>
  <si>
    <t>2977</t>
  </si>
  <si>
    <t>High Risk for Pneumococcal Disease - Pneumococcal Vaccination</t>
  </si>
  <si>
    <t>The percentage of patients aged 2 through 64 with a high risk condition, or aged 65 years and older who either received a pneumococcal vaccine (reported separately) or had a contraindication to pneumococcal vaccine (reported separately).</t>
  </si>
  <si>
    <t>Two separate numerators:
1. Patients who received a pneumococcal vaccine
2. Patients who have a contraindication to pneumococcal vaccine</t>
  </si>
  <si>
    <t>Patients aged 2 through 64 years with a high risk condition (e.g., diabetes, heart failure, COPD, end-stage kidney disease, nephrotic syndrome, chronic kidney disease, chronic dialysis, asplenia, malignancy, solid organ transplant, on immunosuppressive medications, HIV) or patients aged 65 years and older.</t>
  </si>
  <si>
    <t>(Words written in all capitals are element names. Please refer to the code set for full description)
Specific Exclusions:
1.	Exclusions associated with Validation Rules (see below)
a.	Diabetes adult validation is confirmed (see below)
b.	Pediatric type 1 diabetes validation is confirmed (see below)
c.	Pediatric type 2 diabetes validation is confirmed (see below)
d.	Dialysis Chronic Validation is confirmed (see below)
e.	CHF Any Stage validation is confirmed (see below)
f.	COPD validation is confirmed (see below)
2.	Allergy or anaphylactic reaction to the pneumococcal vaccine
General exclusions: 
1.	Patients who are terminally ill or in Hospice</t>
  </si>
  <si>
    <t>Other</t>
  </si>
  <si>
    <t>Health Plan, Other, Population: Regional and State</t>
  </si>
  <si>
    <t>Claims (Only), Electronic Health Record (Only), Other</t>
  </si>
  <si>
    <t>0617</t>
  </si>
  <si>
    <t>Hospital specific risk-adjusted measure of mortality or one or more major complications within 30 days of a lower extremity bypass (LEB).</t>
  </si>
  <si>
    <t>Hospital specific risk-adjusted measure of mortality or one or more of the following major complications (cardiac arrest, myocardial infarction, CVA/stroke, on ventilator &gt;48 hours, acute renal failure (requiring dialysis), bleeding/transfusions, graft/prosthesis/flap failure, septic shock, sepsis, and organ space surgical site infection), within 30 days of a lower extremity bypass (LEB) in patients age 16 and older.</t>
  </si>
  <si>
    <t>Outcome: Death or one or more  of the following major complications (cardiac arrest, myocardial infarction, CVA/stroke, on ventilator &gt;48 hours, acute renal failure (requiring dialysis), bleeding/transfusions, graft/prosthesis/flap failure, septic shock, sepsis, and organ space surgical site infection) in patients undergoing lower extremity bypass surgery.
Time Window: within 30 days of LEB procedure</t>
  </si>
  <si>
    <t>Adult patients age 16 and older undergoing lower extremity bypass surgery
Time Window: For development, 3 years of data (July 2004- June 2007). For public reporting, the timeframe has not been determined.</t>
  </si>
  <si>
    <t>Trauma patients
Any case that activates a trauma resuscitation or work-up</t>
  </si>
  <si>
    <t>Hospital, Inpatient Rehabilitation Facility</t>
  </si>
  <si>
    <t>0534</t>
  </si>
  <si>
    <t>Hospital-Wide All-Cause Unplanned Readmission Measure (HWR)</t>
  </si>
  <si>
    <t>The measure estimates a hospital-level risk-standardized readmission rate (RSRR) of unplanned, all-cause readmission after admission for any eligible condition within 30 days of hospital discharge. The measure reports a single summary RSRR, derived from the volume-weighted results of five different models, one for each of the following specialty cohorts based on groups of discharge condition categories or procedure categories: surgery/gynecology; general medicine; cardiorespiratory; cardiovascular; and neurology, each of which will be described in greater detail below. The measure also indicates the hospital-level standardized risk ratios (SRR) for each of these five specialty cohorts. The outcome is defined as unplanned readmission for any cause within 30 days of the discharge date for the index admission (the admission included in the measure cohort). A specified set of planned readmissions do not count in the readmission outcome. CMS annually reports the measure for patients who are 65 years or older, are enrolled in fee-for-service (FFS) Medicare, and hospitalized in non-federal hospitals.</t>
  </si>
  <si>
    <t>The outcome for this measure is 30-day readmission. We define readmission as an inpatient admission for any cause, with the exception of certain planned readmissions, within 30 days from the date of discharge from an eligible index admission. If a patient has more than one unplanned admission (for any reason) within 30 days after discharge from the index admission, only one is counted as a readmission. The measure looks for a dichotomous yes or no outcome of whether each admitted patient has an unplanned readmission within 30 days. However, if the first readmission after discharge is considered planned, any subsequent unplanned readmission is not counted as an outcome for that index admission because the unplanned readmission could be related to care provided during the intervening planned readmission rather than during the index admission.</t>
  </si>
  <si>
    <t>The measure includes admissions for Medicare beneficiaries who are 65 years and older and are discharged from all non-federal, acute care inpatient US hospitals (including territories) with a complete claims history for the 12 months prior to admission. 
Additional details are provided in S.9 Denominator Details.</t>
  </si>
  <si>
    <t>The measure excludes index admissions for patients:
1. Admitted to Prospective Payment System (PPS)-exempt cancer hospitals;
2. Without at least 30 days post-discharge enrollment in FFS Medicare; 
3. Discharged against medical advice (AMA);
4. Admitted for primary psychiatric diagnoses;
5. Admitted for rehabilitation; or
6. Admitted for medical treatment of cancer.</t>
  </si>
  <si>
    <t>1789</t>
  </si>
  <si>
    <t>Hybrid Hospital-Wide Readmission Measure with Claims and Electronic Health Record Data</t>
  </si>
  <si>
    <t>The measure estimates a hospital-level risk-standardized readmission rate (RSRR) of unplanned, all-cause readmission after admission for any eligible condition within 30 days of hospital discharge. The measure reports a single summary RSRR, derived from the volume-weighted results of five different models, one for each of the following specialty cohorts based on groups of discharge condition categories or procedure categories: surgery/gynecology, general medicine, cardiorespiratory, cardiovascular, and neurology, each of which will be described in greater detail below. The measure also indicates the hospital-level standardized readmission ratios (SRR) for each of these five specialty cohorts. The outcome is defined as unplanned readmission for any cause within 30 days of the discharge date for the index admission (the admission included in the measure cohort). A specified set of planned readmissions do not count in the readmission outcome. The target population is Medicare Fee-for-Service beneficiaries who are 65 years or older.
This Hybrid Hospital-Wide Readmission (HWR) measure is a re-engineered version of measure 1789, the Hospital-Wide All-Cause Unplanned Readmission Measure which was developed for patients 65 years and older using Medicare claims and is currently publically reported in the Hospital Inpatient Quality Reporting Program. This reengineered measure uses clinical data elements from patients’ electronic health records in addition to claims data for risk adjustment.</t>
  </si>
  <si>
    <t>The measure includes admissions for Medicare beneficiaries who are 65 years and older and are discharged from all non-federal, acute care inpatient US hospitals (including territories)with a complete claims history for the 12 months prior to admission. 
Additional details are provided in S.9 Denominator Details.</t>
  </si>
  <si>
    <t>2879</t>
  </si>
  <si>
    <t>Kt/V Dialysis Adequacy Comprehensive Clinical Measure</t>
  </si>
  <si>
    <t>Percentage of all patient months for patients whose average delivered dose of dialysis (either hemodialysis or peritoneal dialysis) met the specified threshold during the reporting period.</t>
  </si>
  <si>
    <t>Number of patient months in the denominator for patients whose delivered dose of dialysis met the specified ranges.
The ranges are as follows:
â€¢ Hemodialysis (all ages): spKt/V â‰¥ 1.2 (calculated from the last measurement of the month)
â€¢ Peritoneal dialysis (pediatric &lt;18 years): spKt/V â‰¥ 1.8 (dialytic + residual, measured within the past 6 months)
â€¢ Peritoneal dialysis (adult &gt;= 18 years): spKt/V â‰¥ 1.7 (dialytic + residual, measured within the past 4 months)</t>
  </si>
  <si>
    <t>â€¢ All adult hemodialysis patients who received dialysis greater than two and less than four times a week (adults, &gt;= 18 years), and all pediatric in â€“center hemodialysis patients who received dialysis greater than two and less than four times a week (pediatric, &lt;18 years), and did not indicate frequent dialysis.
â€¢ All patients (both HD and PD) who are assigned to the facility for the entire month, and have had ESRD for 90 days or more.</t>
  </si>
  <si>
    <t>1. For adult HD patients, those receiving dialysis less than or equal to 2 or greater than or equal to 4 times weekly
2. For pediatric HD patients, those receiving dialysis less than or equal to 2 or greater than or equal to 4 times weekly or who are on home hemodialysis
3. Patients on ESRD treatment for fewer than 90 days
4. Patients who were not assigned to the facility for the entire month.
5. Patients not on ESRD treatment as defined by a completed 2728 form, a REMIS/CROWNWeb record, or a sufficient amount of dialysis reported on dialysis facility claims</t>
  </si>
  <si>
    <t>Maximizing Placement of Arterial Venous Fistula (AVF)</t>
  </si>
  <si>
    <t>Percentage of patient months for patients on maintenance hemodialysis during the last HD treatment of month using an autogenous AV fistula.</t>
  </si>
  <si>
    <t>Number of patient months in the denominator who were using an autogenous AV fistula at the last HD treatment of month.</t>
  </si>
  <si>
    <t>For both CROWNWeb and Claims data, the denominator will include all hemodialysis patients who are at least 18 years old and have had ESRD for greater than 90 days as of the first day of the reporting month.</t>
  </si>
  <si>
    <t>Exclusions that are implicit in the denominator definition include pediatric patients (&lt;18 years old) and acute hemodialysis patients (hemodialysis patients who have had ESRDS for less than 91 days). There are no additional exclusions for this measure.</t>
  </si>
  <si>
    <t>0257</t>
  </si>
  <si>
    <t>Measurement of nPCR for Pediatric Hemodialysis Patients</t>
  </si>
  <si>
    <t>Percentage of patient months of pediatric (less than 18 years old) in-center hemodialysis patients (irrespective of frequency of dialysis) with documented monthly nPCR measurements.</t>
  </si>
  <si>
    <t>Number of patient months in the denominator with monthly nPCR measurements.</t>
  </si>
  <si>
    <t>Number of all patient months for pediatric (less than 18 years old) in-center hemodialysis patients (irrespective of frequency of dialysis).</t>
  </si>
  <si>
    <t>Exclusions that are implicit in the denominator definition include pediatric patients (&lt;18 years old), all patients who have not been in the facility for the entire reporting month, and all home hemodialysis patients. There are no additional exclusions for this measure.</t>
  </si>
  <si>
    <t>1425</t>
  </si>
  <si>
    <t>Measurement of Phosphorus Concentration</t>
  </si>
  <si>
    <t>Percentage of all peritoneal dialysis and hemodialysis patient months with serum or plasma phosphorus measured at least once within the month.</t>
  </si>
  <si>
    <t>Number of dialysis patient months in the denominator with serum or plasma phosphorus measured at least once within the reporting month.</t>
  </si>
  <si>
    <t>Number of patient-months among in-center hemodialysis, home hemodialysis, or peritoneal dialysis patients under the care of the dialysis facility for the entire reporting month</t>
  </si>
  <si>
    <t>Exclusions that are implicit in the denominator definition include all patients who have not been in the facility the entire reporting month.  There are no additional exclusions for this measure.</t>
  </si>
  <si>
    <t>0255</t>
  </si>
  <si>
    <t>Endorsed – Reserve</t>
  </si>
  <si>
    <t>Measurement of Serum Calcium Concentration</t>
  </si>
  <si>
    <t>Percentage of all adult peritoneal dialysis and hemodialysis patients included in the sample for analysis with serum calcium measured at least once within month</t>
  </si>
  <si>
    <t>Number of adult (&gt;= 18 years of age) dialysis patients included in denominator with serum calcium measured at least once within month</t>
  </si>
  <si>
    <t>All adult peritoneal dialysis and hemodialysis patients included in the sample for analysis.</t>
  </si>
  <si>
    <t>Transient dialysis patients (in unit &lt; 30 days), pediatric patients and kidney transplant recipients with a functioning graft.</t>
  </si>
  <si>
    <t>Electronic Health Record (Only), Laboratory, Other</t>
  </si>
  <si>
    <t>0261</t>
  </si>
  <si>
    <t>Medication Reconciliation for Patients Receiving Care at Dialysis Facilities</t>
  </si>
  <si>
    <t>Number of patient-months for which medication reconciliation was performed and documented by an eligible professional during the reporting period. 
The medication reconciliation MUST:
• Include the name or other unique identifier of the eligible professional;
AND
• Include the date of the reconciliation;
AND
• Address ALL known home medications (prescriptions, over-the-counters, herbals, vitamin/mineral/dietary (nutritional) supplements, and medical marijuana);
AND
• Address for EACH home medication:  Medication name(1), indication(2), dosage(2), frequency(2), route of administration(2), start and end date (if applicable)(2), discontinuation date (if applicable)(2), reason medication was stopped or discontinued (if applicable)(2), and identification of individual who authorized stoppage or discontinuation of medication (if applicable)(2);
AND
• List any allergies, intolerances, or adverse drug events experienced by the patient.
_________________________________________________________________________________
1. For patients in a clinical trial, it is acknowledged that it may be unknown as to whether the patient is receiving the therapeutic agent or a placebo.
2. “Unknown” is an acceptable response for this field.</t>
  </si>
  <si>
    <t>Total number of patient-months for all patients permanently assigned to a dialysis facility during the reporting period.</t>
  </si>
  <si>
    <t>In-center patients who receive &lt; 7 hemodialysis treatments in the facility during the reporting month.</t>
  </si>
  <si>
    <t>Electronic Health Record (Only), Other</t>
  </si>
  <si>
    <t>2988</t>
  </si>
  <si>
    <t>Method of Adequacy Measurement for Pediatric Hemodialysis Patients</t>
  </si>
  <si>
    <t>Percentage of pediatric (less than 18 years old) in-center hemodialysis patients (irrespective of frequency of dialysis) for whom delivered HD dose was measured by spKt/V as calculated using UKM or Daugirdas II during the reporting period.</t>
  </si>
  <si>
    <t>Number of pediatric (less than 18 years old) in-center hemodialysis patients (irrespective of frequency of dialysis) in the sample for analysis.</t>
  </si>
  <si>
    <t>Patients on home hemodialysis.</t>
  </si>
  <si>
    <t>1421</t>
  </si>
  <si>
    <t>Mineral Metabolism Reporting Measure</t>
  </si>
  <si>
    <t>Number of months for which facility reports serum or plasma phosphorus values for each Medicare patient.</t>
  </si>
  <si>
    <t>Number of months for which a facility successfully reports phosphorus or calcium levels during the performance year.</t>
  </si>
  <si>
    <t>1. Facilities with a CCN open date on or after July 1, 2017
2. In-center hemodialysis patients treated at facility fewer than 7 times during claim month
3. Home dialysis patients for whom a facility does not submit a claim during the claim month
4. Facilities treating fewer than 11 patients during the performance period who are (i) in-center Medicare patients who have been treated at least 7 times by the facility during the reporting month; or (ii) home dialysis Medicare patients for whom the facility submits a claim during the reporting month.
5. Patients not on ESRD treatment as defined by a completed 2728 form or a REMIS/CROWNWeb record, or a sufficient amount of dialysis reported on dialysis facility claims</t>
  </si>
  <si>
    <t>Minimizing Use of Catheters as Chronic Dialysis Access</t>
  </si>
  <si>
    <t>Percentage of patient months on maintenance hemodialysis during the last HD treatment of month with a chronic catheter continuously for 90 days or longer prior to the last hemodialysis session.</t>
  </si>
  <si>
    <t>Number of patient months in the denominator who were continuously using a chronic catheter as hemodialysis access for 90 days or longer prior to the last hemodialysis session during the month.</t>
  </si>
  <si>
    <t>Exclusions that are implicit in the denominator definition include pediatric patients (&lt;18 years old), and acute hemodialysis patients (hemodialysis patients who have had ESRD for less than 91 days). There are no additional exclusions for this measure.</t>
  </si>
  <si>
    <t>0256</t>
  </si>
  <si>
    <t>Minimum Delivered Peritoneal Dialysis Dose</t>
  </si>
  <si>
    <t>Percentage of patient months for adult and pediatric patients whose delivered peritoneal dialysis dose was a weekly Kt/Vurea (dialytic + residual)  &gt;= 1.7 (adult, &gt;=18) or &gt;= 1.8 (pediatric, &lt;18).</t>
  </si>
  <si>
    <t>Number of patient months in the denominator whose delivered peritoneal dialysis dose was a weekly Kt/Vurea (dialytic + residual) &gt;= 1.7 (adult, &gt;=18, measured in the past 4 months) or &gt;= 1.8 (pediatric, &lt;18, measured in the past 6 months).</t>
  </si>
  <si>
    <t>To be included in the denominator for a particular month, the patient must be on peritoneal dialysis for the entire month, have had ESRD for greater than 90 days at the beginning of the month, and must be assigned to the facility for the entire month.</t>
  </si>
  <si>
    <t>Exclusions that are implicit in the denominator definition include
1) Patients not on peritoneal dialysis for the entire month 
2) Patients who have had ESRD for &lt;91 days 
3) Patients not assigned to the facility for the entire month
There are no additional exclusions for this measure.</t>
  </si>
  <si>
    <t>2704</t>
  </si>
  <si>
    <t>Minimum spKt/V for Pediatric Hemodialysis Patients</t>
  </si>
  <si>
    <t>Percentage of patient months for all pediatric (&lt;18 years old) in-center hemodialysis patients in which the delivered dose of hemodialysis (calculated from the last measurement of the month using the UKM or Daugirdas II formula) was spKt/V &gt;= 1.2.</t>
  </si>
  <si>
    <t>Number of patient months from the denominator in which the delivered dose of hemodialysis (calculated from the last measurement of the month using the UKM or Daugirdas II formula) was spKt/V &gt;= 1.2.</t>
  </si>
  <si>
    <t>To be included in the denominator for particular month, a patient must be on hemodialysis for the entire month, must be &lt;18 years old at the beginning of the month, must have had ESRD for greater than 90 days at the beginning of the month, must be on thrice weekly in-center hemodialysis during the month, and must be assigned to that facility for the entire month.</t>
  </si>
  <si>
    <t>Exclusions that are implicit in the denominator definition include
1) Patients on home hemodialysis
2) Patients on peritoneal dialysis
3) Patients on ESRD less than 91 days
4) Patients not on thrice weekly dialysis
5) Patients not assigned to the facility for the entire month
There are no additional exclusions for this measure.</t>
  </si>
  <si>
    <t>1423</t>
  </si>
  <si>
    <t>Monitoring hemoglobin levels below target minimum</t>
  </si>
  <si>
    <t>Percentage of all adult (&gt;=18 years old) hemodialysis or peritoneal dialysis patients with ESRD &gt;=3 months and who had Hb values reported for at least 2 of the 3 study months, who have a mean Hb &lt;10.0 g/dL for a 3 month study period, irrespective of ESA use.</t>
  </si>
  <si>
    <t>Adult hemodialysis and peritoneal dialysis patients, with ESRD&gt;=3 months, who have a mean Hb &lt;10.0 g/dL for a 3 month study period, irrespective of ESA use. The hemoglobin value reported for the end of each study month (end-of-month Hb) is used for the calculation.</t>
  </si>
  <si>
    <t>All adult (&gt;=18 years old) hemodialysis or peritoneal dialysis patients with ESRD &gt;=3 months and who had Hb values reported for at least 2 of the 3 study months.</t>
  </si>
  <si>
    <t>Patients on dialysis &lt;3 months at the start of study period, acute HD, transient dialysis patients, home hemodialysis patients, and kidney transplant patients are excluded from the calculation of this CPM.</t>
  </si>
  <si>
    <t>Ambulatory Care: Clinician Office/Clinic, Hospital</t>
  </si>
  <si>
    <t>0370</t>
  </si>
  <si>
    <t>Endorsed – Time-Limited</t>
  </si>
  <si>
    <t>Monthly Hemoglobin Measurement for Pediatric Patients</t>
  </si>
  <si>
    <t>Percentage of patient months of pediatric (less than 18 years) in-center hemodialysis, home hemodialysis, and peritoneal dialysis patients who have monthly measures for hemoglobin during the reporting period.</t>
  </si>
  <si>
    <t>Number of patient months of pediatric (less than 18 years old) in-center hemodialysis, home hemodialysis, and peritoneal dialysis patients with a measurement of hemoglobin during the reporting period. The hemoglobin value reported for the end of each reporting month (end-of-month hemoglobin) is used for the calculation.</t>
  </si>
  <si>
    <t>All patient months for pediatric (less than 18 years old) in-center hemodialysis, home hemodialysis, and peritoneal dialysis patients under the care of the dialysis facility for the entire reporting month.</t>
  </si>
  <si>
    <t>Exclusions that are implicit in the denominator definition include all patients &gt;=18 years and those who have not been in the facility the entire reporting month (transient patients). There are no additional exclusions for this measure.</t>
  </si>
  <si>
    <t>1424</t>
  </si>
  <si>
    <t>National Healthcare Safety Network (NHSN) Bloodstream Infection in Hemodialysis Patients Clinical Measure</t>
  </si>
  <si>
    <t>The number of new positive blood culture events based on blood cultures drawn as an outpatient or within 1 calendar day after a hospital admission.</t>
  </si>
  <si>
    <t>Expected number of infections in maintenance in-center hemodialysis patients treated in the outpatient hemodialysis unit on the first 2 working days of the month.</t>
  </si>
  <si>
    <t>Administrative Claims,
CDC NHSN</t>
  </si>
  <si>
    <t>Non-Diabetic Nephropathy - Use of ACE Inhibitor or ARB Therapy</t>
  </si>
  <si>
    <t>The percentage of patients aged 18 years and older with proteinuria who are taking an angiotensin converting enzyme inhibitor (ACE-I) or angiotensin receptor blocker (ARB)</t>
  </si>
  <si>
    <t>Patients with a current fill for an ACE-I or ARB</t>
  </si>
  <si>
    <t>All patients aged 18 years and older with a urine protein &gt;= 200 mg/g</t>
  </si>
  <si>
    <t>Claims (Only), Electronic Health Record (Only), Other, Patient Reported Data, Pharmacy, Provider Tool</t>
  </si>
  <si>
    <t>0621</t>
  </si>
  <si>
    <t>Standardized Hospitalization Ratio for Dialysis Facilities</t>
  </si>
  <si>
    <t>Standardized hospitalization ratio for dialysis facility patients. This measure is calculated as a ratio but can also be expressed as a rate.</t>
  </si>
  <si>
    <t>Pediatric Kidney Disease: Adequacy of Volume Management</t>
  </si>
  <si>
    <t>Percentage of calendar months within a 12-month period during which patients aged 17 years and younger with a diagnosis of End Stage Renal Disease (ESRD) undergoing maintenance hemodialysis in an outpatient dialysis facility have an assessment of the adequacy of volume management from a nephrologist.</t>
  </si>
  <si>
    <t>Calendar months during which patients have an assessment of the adequacy of volume management from a nephrologist</t>
  </si>
  <si>
    <t>All calendar months for patients aged 17 years and younger with a diagnosis of ESRD are undergoing maintenance hemodialysis in an outpatient dialysis facility</t>
  </si>
  <si>
    <t>Patient not receiving maintenance hemodialysis in an outpatient dialysis facility OR Assessment of adequacy of volume management not documented, reason not given AND Patient receiving maintenance hemodialysis in an outpatient dialysis facility</t>
  </si>
  <si>
    <t>Pediatric Peritoneal Dialysis Adequacy: Achievement of Target Kt/V</t>
  </si>
  <si>
    <t>Percent of pediatric (&lt; 18) peritoneal dialysis patient-months whose delivered peritoneal dialysis dose was a weekly Kt/Vurea  &gt;= 1.8 (dialytic + residual)</t>
  </si>
  <si>
    <t>Number of patient months in the denominator in which delivered peritoneal dialysis dose was a weekly Kt/Vurea  &gt;= 1.8 (dialytic + residual, measured in the last 6 months)</t>
  </si>
  <si>
    <t>To be included in the denominator for a particular reporting month, the patient must be on peritoneal dialysis for the entire month, be &lt; 18 years old at the beginning of the month, must have had ESRD for greater than 90 days at the beginning of the month, and must be assigned to that facility for the entire month.</t>
  </si>
  <si>
    <t>Exclusions that are implicit in the denominator definition include
1) Patients not on peritoneal dialysis for the entire month
2) Adult patients (&gt;=18 years old)
3) All patients who have had ESRD for &lt;91 days, and
4) Patients not assigned to the facility for the entire month 
There are no additional exclusions for this measure.</t>
  </si>
  <si>
    <t>2706</t>
  </si>
  <si>
    <t>Percent of Residents with a Urinary Tract Infection (Long-Stay)</t>
  </si>
  <si>
    <t>This measure reports percentage of long-stay residents who have a urinary tract infection in the 30 days prior to the target assessment. This measure is based on data from the Minimum Data Set (MDS 3.0) OBRA, PPS, and/or discharge assessments during the selected quarter. Long-stay nursing facility residents are identified as those who have had 101 or more cumulative days of nursing facility care.</t>
  </si>
  <si>
    <t>The numerator is the number of long-stay nursing facility residents with a selected target assessment (OBRA quarterly, annual or significant change/correction assessments or PPS 14-, 30-, 60-, or 90-day assessments; or discharge assessment with or without return anticipated) during the selected quarter that indicates a urinary tract infection within the last 30 days.</t>
  </si>
  <si>
    <t>The denominator is the total number of all long-stay residents in the nursing home who have a target OBRA, PPS or discharge assessment during the selected quarter and who do not meet the exclusion criteria</t>
  </si>
  <si>
    <t>A resident is excluded from the denominator if the target assessment is an admission assessment, a PPS 5-day assessment or a PPS readmission/return assessment or if the urinary tract infection in the last 30 days value is missing. 
If the facility sample includes fewer than 30 residents after all other resident-level exclusions are applied, then the facility is excluded from public reporting because of small sample size.</t>
  </si>
  <si>
    <t>Nursing Home / SNF</t>
  </si>
  <si>
    <t>0684</t>
  </si>
  <si>
    <t>Peritoneal Dialysis Adequacy Clinical Performance Measure I - Measurement of Total Solute Clearance at Regular Intervals</t>
  </si>
  <si>
    <t>Percentage of all adult (&gt;= 18 years old) peritoneal dialysis patients with total solute clearance for urea (endogenous residual renal urea clearance &amp; dialytic) measured at least once in a four month time period.    </t>
  </si>
  <si>
    <t>Patients with total solute clearance for urea (endogenous residual renal urea clearance &amp; dialytic) measured at least once in a four month time period.</t>
  </si>
  <si>
    <t>All adult (&gt;= 18 years old) peritoneal dialysis patients.</t>
  </si>
  <si>
    <t>0253</t>
  </si>
  <si>
    <t>Peritoneal Dialysis Adequacy Clinical Performance Measure II - Calculate Weekly KT/Vurea in the Standard Way</t>
  </si>
  <si>
    <t>Percentage of all adult (&gt;= 18 years old) peritoneal dialysis patients with weekly Kt/V urea (endogenous residual renal urea clearance &amp; dialytic) calculated in a standard way.</t>
  </si>
  <si>
    <t>Patients with:
(1) Weekly Kt/Vurea used to measure delivered peritoneal dialysis dose and endogenous renal urea clearance;
(2) Residual renal function (unless negligible [&lt; 100mL urine in 24 hours]) assessed by measuring the renal component of Kt/Vurea and estimating the patient´s glomerular filtration rate (GFR) by calculating the mean of urea and creatinine clearance;
(3) Total body water (V) estimated by either the Watson or Hume method using actual body weight, and BSA estimated by either the Dubois and Dubois method, the Gehan and George method, or the Haycock method of using actual body weight;
during the four month study period.</t>
  </si>
  <si>
    <t>All adult (&gt;= 18 years old) peritoneal dialysis patients.    </t>
  </si>
  <si>
    <t>0254</t>
  </si>
  <si>
    <t>Peritoneal Dialysis Adequacy: Delivered Dose of Peritoneal Dialysis (PD) Above Minimum</t>
  </si>
  <si>
    <t>Percent of peritoneal dialysis patient-months with Kt/V greater than or equal to 1.7 Kt/V (dialytic + residual) during the four-month study period.</t>
  </si>
  <si>
    <t>Patient-months in the denominator for patients whose delivered dose of peritoneal dialysis was equal to or greater than 1.7 Kt/V (dialytic+ residual, measured in the last 4 months). Numerator must be in range (0.5 &lt; Kt/V &lt; 5.0).</t>
  </si>
  <si>
    <t>All adult (&gt; 18 years old) patients in the sample for analysis who have had ESRD for 90 days and primary modality is PD.</t>
  </si>
  <si>
    <t>Denominator exclusions include:
â€¢ Patients younger than age 18
â€¢ Patients not on peritoneal dialysis
â€¢ Patients on ESRD treatment for fewer than 90 days
If the facility reports all non-expired Kt/V values within the valid range (that are not 9.99) on multiple claims for a patient during a month, then the last reported value is selected.
If a facility reports multiple Kt/V values on a single claim for a patient, then the following decision rules are used to select which value is considered when calculating the denominator:
â€¢ Use the highest Kt/V value in the valid range.
â€¢ If no Kt/V values are report within the valid range, then use any value not equal to 9.99 (This could be outside the valid range).
â€¢ Use 9.99 if no other value is reported.
Patient-months are excluded from the denominator if:
â€“ The only Kt/V value the facility reported for the patient on the claim under consideration was less than 0.5 (but not missing).
â€“ The only Kt/V value the facility reported for the patient on the claim under consideration was greater than 5.0 (but not 9.99).
Program specific exclusions:
â€“ Patient's primary treatment modality for the month is Peritoneal Dialysis, but the patient's primary treatment modality on the claim under consideration is Home Hemodialysis, In Center Hemodialysis, or Undetermined.
If the facility reported Kt/V values on multiple valid claims for a patient during a month, then the following decision rules are used to select which value is considered when calculating the denominator:
â€¢ If the facility reports a Kt/V value inside valid range without an occurrence code, and reports a 9.99 on a different claim, then use a Kt/V value of 9.99.
â€¢ If the facility reports Kt/V value inside the valid range with an occurrence code, and reports 9.99 on a different claim, then use the Kt/V value inside the valid range.</t>
  </si>
  <si>
    <t>Primary Prevention of Cardiovascular Events in Diabetics – Use of Aspirin or Antiplatelet Therapy</t>
  </si>
  <si>
    <t>The percentage of male diabetics, age 50 years or older, or female diabetics, aged 60 years or older, with a Framingham risk score &gt; 10  who are taking aspirin or an antiplatelet agent.</t>
  </si>
  <si>
    <t>Patients with a refill for aspirin or antiplatelet therapy in the past 6 months</t>
  </si>
  <si>
    <t>Male diabetics, age 50 years or older, or female diabetics, aged 60 years or older, with a Framingham risk score &gt; 10.</t>
  </si>
  <si>
    <t>Specific Exclusions:
1. Contraindications to aspirin therapy, including:
- Hemorrhage contraindications and procedures
- Neutropenia
- Thrombocytopenia
- Hematocrit lab value &lt;/= 25
- INR lab value &gt; 1.6
- Platelet lab value &lt;/= 50
- WBC lab value &lt; 2.0
- Chronic liver disease
- Aspirin intolerance
- Aspirin-induced asthma
- Intracerebral hemorrhage
- Coagulopathies (bleeding disorders)
2. Other denominator exclusions include:
- Warfarin use
- Long term anticoagulation therapy
General exclusions: 
1. Evidence of metastatic disease or active treatment of malignancy (chemotherapy or radiation therapy) in the last 6 months; 
2. Patients who have been in a skilled nursing facility in the last 3 months
3. Patients who are terminally ill or in Hospice
4. Patient or provider feedback indicating allergy, intolerance or other contraindication to Aspirin or Antiplatelet therapy anytime in the past 
See attachment for code sets</t>
  </si>
  <si>
    <t>0632</t>
  </si>
  <si>
    <t>Proportion of Patients Hospitalized with Pneumonia that have a Potentially Avoidable Complication (during the Index Stay or in the 30-day Post-Discharge Period)</t>
  </si>
  <si>
    <t>Percent of adult population aged 18 – 65 years who were admitted to a hospital with Pneumonia, were followed for one-month after discharge, and had one or more potentially avoidable complications (PACs). PACs may occur during the index stay or during the 30-day post discharge period (Please reference attached document labeled NQF Pneumonia PACs Risk Adjustment 2.16.10.xls, tabs labeled CIP_Index PAC_Stays and CIP_PAC_Readmission).  We define PACs during each time period as one of three types:
(A)	PACs during the Index Stay (Hospitalization): 
(1)	PACs related to the anchor condition: The index stay is regarded as having a PAC if during the index hospitalization the patient develops one or more of the avoidable complications that can result from pneumonia, such as respiratory failure, respiratory insufficiency, pneumothorax,  pulmonary collapse, or requires respiratory intubation and mechanical ventilation, incision of pleura, thoracocentesis, chest drainage, tracheostomy etc.
(2)	PACs due to Comorbidities: The index stay is also regarded as having a PAC if one or more of the patient’s controlled comorbid conditions is exacerbated during the hospitalization (i.e. it was not present on admission).  Examples of these PACs are diabetic emergency with hypo- or hyperglycemia, stroke, coma, gastritis, ulcer, GI hemorrhage, acute renal failure etc.
(3)	PACs suggesting Patient Safety Failures: The index stay is regarded as having a PAC if there is one or more complication related to patient safety issues. Examples of these PACs are infections, sepsis, phlebitis, deep vein thrombosis, pulmonary embolism or any of the CMS-defined hospital acquired conditions (HACs). 
(B)	PACs during the 30-day post discharge period:
(1)	PACs related to the anchor condition:  Readmissions and emergency room visits during the 30-day post discharge period are considered PACs if they are for potentially avoidable complications of pneumonia such as respiratory failure, respiratory insufficiency, pneumonia, respiratory intubation, mechanical ventilation, etc.
(2)	PACs due to Comorbidities: Readmissions and emergency room visits during the 30-day post discharge period are also considered PACs if they are due to an exacerbation of one or more of the patient’s comorbid conditions, such as a diabetic emergency with hypo- or hyperglycemia, stroke, coma, gastritis, ulcer, GI hemorrhage, acute renal failure etc. 
(3)	PACs suggesting Patient Safety Failures: Readmissions or emergency room visits during the 30-day post discharge period are considered PACs if they are due to sepsis, infections, phlebitis, deep vein thrombosis, or for any of the CMS-defined hospital acquired conditions (HACs).
The enclosed workbook labeled NQF Pneumonia PACs Risk Adjustment 2.16.10.xls, gives the frequency and costs associated with each of these types of PACs during the index hospitalization (tab labeled CIP_Index PAC_Stays) and for readmissions and emergency room visits during the 30-day post-discharge period (tab labeled CIP_PAC_Readmission).  The information is based on a two-year national commercially insured population (CIP) claims database. The database had 4.7 million covered lives and $95 billion in “allowed amounts” for claims costs.  The database was an administrative claims database with medical as well as pharmacy claims. The two tabs demonstrate the most common PACs that occurred in patients hospitalized with pneumonia.</t>
  </si>
  <si>
    <t>Outcome: Potentially avoidable complications (PACs) in patients hospitalized for pneumonia occurring during the index stay or in the 30-day post-discharge period.</t>
  </si>
  <si>
    <t>Adult patients aged 18 – 65 years who had a relevant hospitalization for Pneumonia (with no exclusions) and were followed for one-month after discharge.</t>
  </si>
  <si>
    <t>Denominator exclusions include exclusions of either “patients” or “claims” based on the following criteria: (1)“Patients” excluded are those that have any form of cancer (especially cancer of lung and bronchus), thalassemia, sickle-cell disease, ESRD (end-stage renal disease), transplants such as lung or heart-lung transplant or complications related to transplants, pregnancy and delivery, HIV, or suicide. (2)“Claims” are excluded from the Pneumonia measure if they are considered not relevant to pneumonia care or are for major surgical services that suggests that pneumonia may be a comorbidity associated with the procedure e.g. CABG procedure.  Patients where the index hospitalization claim is excluded are automatically excluded from both the numerator and the denominator.</t>
  </si>
  <si>
    <t>Facility, Health Plan, Other, Population: Community, County or City, Population: Regional and State</t>
  </si>
  <si>
    <t>0708</t>
  </si>
  <si>
    <t>Proportion of Patients Hospitalized with Stroke that have a Potentially Avoidable Complication (during the Index Stay or in the 30-day Post-Discharge Period)</t>
  </si>
  <si>
    <t>Percent of adult population aged 18 – 65 years who were admitted to a hospital with stroke, were followed for one-month after discharge, and had one or more potentially avoidable complications (PACs). PACs may occur during the index stay or during the 30-day post discharge period (Please reference attached document labeled NQF_Stroke_PACs_Risk_Adjustment_2.16.10.xls, tabs labeled CIP_Index PAC_Stays and CIP_PAC_Readmission).  We define PACs during each time period as one of three types:
(A)	PACs during the Index Stay (Hospitalization): 
(1)	PACs related to the anchor condition: The index stay is regarded as having a PAC if during the index hospitalization for stroke the patient develops one or more complications such as hypertensive encephalopathy, malignant hypertension, coma, anoxic brain damage, or respiratory failure etc. that may result directly from stroke or its management. 
(2)	PACs due to Comorbidities: The index stay is also regarded as having a PAC if one or more of the patient’s controlled comorbid conditions is exacerbated during the hospitalization (i.e. it was not present on admission).  Examples of these PACs are diabetic emergency with hypo- or hyperglycemia, pneumonia, lung complications, acute myocardial infarction, gastritis, ulcer, GI hemorrhage etc.
(3)	PACs suggesting Patient Safety Failures: The index stay is regarded as having a PAC if there are one or more complications related to patient safety issues. Examples of these PACs are septicemia, meningitis, other infections, phlebitis, deep vein thrombosis, pulmonary embolism or any of the CMS-defined hospital acquired conditions (HACs). 
(B)	PACs during the 30-day post discharge period:
(1)	PACs related to the anchor condition:  Readmissions and emergency room visits during the 30-day post discharge period after a stroke are considered as PACs if they are for hypertensive encephalopathy, malignant hypertension, respiratory failure, coma, anoxic brain damage etc.
(2)	PACs due to Comorbidities: Readmissions and emergency room visits during the 30-day post discharge period are also considered PACs if they are due to an exacerbation of one or more of the patient’s comorbid conditions, such as a diabetic emergency with hypo- or hyperglycemia, pneumonia, lung complications, acute myocardial infarction, acute renal failure etc. 
(3)	PACs suggesting Patient Safety Failures: Readmissions or emergency room visits during the 30-day post discharge period are considered PACs if they are due to sepsis, infections, deep vein thrombosis, pulmonary embolism, or for any of the CMS-defined hospital acquired conditions (HACs).
The enclosed workbook labeled NQF_Stroke_PACs_Risk_Adjustment_2.16.10.xls, gives the frequency and costs associated with each of these types of PACs during the index hospitalization (tab labeled CIP_Index PAC_Stays) and for readmissions and emergency room visits during the 30-day post-discharge period (tab labeled CIP_PAC_Readmission).  The information is based on a two-year national commercially insured population (CIP) claims database. The database had 4.7 million covered lives and $95 billion in “allowed amounts” for claims costs.  The database was an administrative claims database with medical as well as pharmacy claims. The two tabs demonstrate the most common PACs that occurred in patients hospitalized with stroke.</t>
  </si>
  <si>
    <t>Outcome: Potentially avoidable complications (PACs) in patients hospitalized for stroke occurring during the index stay or in the 30-day post-discharge period.</t>
  </si>
  <si>
    <t>Adult patients aged 18 – 65 years who had a relevant hospitalization for stroke (with no exclusions) and were followed for one-month after discharge.</t>
  </si>
  <si>
    <t>Denominator exclusions include exclusions of either “patients” or “claims” based on the following criteria: (1)“Patients” excluded are those with that have any form of cancer, ESRD (end-stage renal disease), transplants such as lung or heart-lung transplant or complications related to transplants, intracranial trauma, pregnancy and delivery, HIV, or suicide. (2)“Claims” are excluded from the stroke measure if they are considered not relevant to stroke care or are for major surgical services that suggests that stroke may be a comorbidity or complication associated with the procedure e.g. CABG procedure.  Patients where the index hospitalization claim is excluded are automatically excluded from both the numerator and the denominator.</t>
  </si>
  <si>
    <t>Clinician: Group/Practice, Facility, Health Plan, Other, Population: Community, County or City, Population: Regional and State</t>
  </si>
  <si>
    <t>0705</t>
  </si>
  <si>
    <t>Proportion of patients with hypercalcemia</t>
  </si>
  <si>
    <t>Percentage of adult dialysis patients with a 3-month rolling average of total uncorrected calcium (serum or plasma) greater than 10.2 mg/dL (hypercalcemia)</t>
  </si>
  <si>
    <t>Number of patient-months in the denominator with 3-month rolling average of total uncorrected serum (or plasma)  calcium greater than 10.2 mg/dL</t>
  </si>
  <si>
    <t>Number of patient-months among adult (greater than or equal to 18 years old)  in-center hemodialysis, home hemodialysis, or peritoneal dialysis patients under the care of the dialysis facility for the entire reporting month  who have had ESRD for greater than  90 days.</t>
  </si>
  <si>
    <t>Exclusions that are implicit in the denominator definition include all patients who have  not been in the facility the entire reporting month  (transient patients), and patients who have had ESRD  for &lt;91 days. There are no additional exclusions for this measure.</t>
  </si>
  <si>
    <t>Relative Resource Use for People with Diabetes (Inpatient Facility Index)</t>
  </si>
  <si>
    <t>The risk-adjusted relative resource use by patients 18-75 years of age with diabetes (type 1 and type 2) during the measurement year.</t>
  </si>
  <si>
    <t>This measure addresses the resource use of members identified with diabetes (Type I and Type II). Diagnosis of the disease or use of anti-diabetic medications are used to identify members for inclusion in the eligible population and the results are adjusted to account for age, gender, and HCC-RRU risk classifications that predict cost variability. Resource Use Inpatient Service Categories: Inpatient facility services Evaluation and management; Procedures and surgeries; Imaging and diagnostic ; Lab services; Admissions/discharges.</t>
  </si>
  <si>
    <t>This measure addresses the resource use of members identified with diabetes (Type I and Type II). Diagnosis of the disease or use of anti-diabetic medications are used to identify members for inclusion in the eligible population and the results are adjusted to account for age, gender, and HCC-RRU risk classifications that predict cost variability. Resource Use Inpatient Service Categories: Inpatient facility services; Evaluation and management; Procedures and surgeries; Imaging and diagnostic ; Lab services; Admissions/discharges.</t>
  </si>
  <si>
    <t>Administrative Claims,
Electronic Clinical Data,
Electronic Clinical Data: Pharmacy</t>
  </si>
  <si>
    <t>1557</t>
  </si>
  <si>
    <t>Statin Use in Persons with Diabetes</t>
  </si>
  <si>
    <t>The percentage of patients ages 40 – 75 years who were dispensed a medication for diabetes that receive a statin medication.</t>
  </si>
  <si>
    <t>The number of patients in the denominator who received a prescription fill for a statin or statin combination during the measurement year.</t>
  </si>
  <si>
    <t>The denominator includes subjects aged 41 years – 75 years as of the last day of the measurement year who are continuously enrolled during the measurement period. Subjects include patients who were dispensed two or more prescription fills for a hypoglycemic agent during the measurement year.</t>
  </si>
  <si>
    <t>Those persons receiving hospice care at any point during the measurement year.</t>
  </si>
  <si>
    <t>Pharmacy</t>
  </si>
  <si>
    <t>Health Plan, Other</t>
  </si>
  <si>
    <t>2712</t>
  </si>
  <si>
    <t>Percentage of patients with an ultrafiltration rate greater than 13 ml/kg/hr.</t>
  </si>
  <si>
    <t>Number of adult ESRD patients at a dialysis facility with a ultrafiltration rate greater than 13 ml/kg/hr.</t>
  </si>
  <si>
    <t>Total number of adult patients reported at a dialysis facility undergoing hemodialysis (HD).</t>
  </si>
  <si>
    <t>Exclusions that are implicit in the denominator definition include, pediatric patients, PD patients, patients new to dialysis (less than 90 days on chronic dialysis), and patients that have not been with the same provider for at least 30 days. There are no additional exclusions for this measure.</t>
  </si>
  <si>
    <t>Urinary Tract Infection Admission Rate (PQI 12)</t>
  </si>
  <si>
    <t>Admissions with a principal diagnosis of urinary tract infection per 100,000 population, ages 18 years and older. Excludes kidney or urinary tract disorder admissions, other indications of immunocompromised state admissions, obstetric admissions, and transfers from other institutions.
[NOTE: The software provides the rate per population. However, common practice reports the measure as per 100,000 population. The user must multiply the rate obtained from the software by 100,000 to report admissions per 100,000 population.]</t>
  </si>
  <si>
    <t>Discharges, for patients ages 18 years and older, with a principal ICD-9-CM diagnosis code for urinary tract infection.
[NOTE: By definition, discharges with a principal diagnosis of urinary tract infection are precluded from an assignment of MDC 14 by grouper software. Thus, obstetric discharges should not be considered in the PQI rate, though the AHRQ QITM software does not explicitly exclude obstetric cases.]</t>
  </si>
  <si>
    <t>Population ages 18 years and older in metropolitan area† or county. Discharges in the numerator are assigned to the denominator based on the metropolitan area or county of the patient residence, not the metropolitan area or county of the hospital where the discharge occurred.</t>
  </si>
  <si>
    <t>0281</t>
  </si>
  <si>
    <t>Use of Iron Therapy for Pediatric Patients</t>
  </si>
  <si>
    <t>Percentage of all pediatric (less than 18 years old) in-center hemodialysis, home hemodialysis, and peritoneal dialysis patients with hemoglobin less than 11.0 g/dL and in whom serum ferritin concentration was less than 100 ng/ml and TSAT less than 20% who received IV iron or were prescribed oral iron within the following three months.</t>
  </si>
  <si>
    <t>Number of patients in the denominator who received IV iron or were prescribed oral iron within three months following the first occurrence of serum ferritin &lt;100 ng/mL and transferrin saturation (TSAT) &lt;20% during the study period.</t>
  </si>
  <si>
    <t>All pediatric (less than 18 years old) in-center hemodialysis, home hemodialysis, and peritoneal dialysis patients with hemoglobin less than 11 g/dL and in whom serum ferritin was less than 100 ng/mL and TSATless than 20% during the three month study period.</t>
  </si>
  <si>
    <t>1433</t>
  </si>
  <si>
    <t>Vascular Access Type - AV Fistula Clinical Measure</t>
  </si>
  <si>
    <t>Percentage of patient-months on hemodialysis during the hemodialysis treatment of the month using an autogenous AV fistula with two needles</t>
  </si>
  <si>
    <t>Patient-months in the denominator where an autogenous AV fistula with two needles was the means of access.</t>
  </si>
  <si>
    <t>Number of Medicare patient-months at the facility during the measurement period.</t>
  </si>
  <si>
    <t>1. Patients younger than 18
2. Patients not on Hemodialysis
3. Claims with both a fistula and graft reported
4. Claims with fistula, graft, and catheter reported
5. Claims with missing access type
6. Patients not on ESRD treatment as defined by a completed 2728 form, a REMIS/CROWNWeb record, or a sufficient amount of dialysis reported on dialysis facility claims</t>
  </si>
  <si>
    <t>Vascular Access Type â€“ Catheter &gt;= 90 Days Clinical Measure</t>
  </si>
  <si>
    <t>Percentage of patient-months for patients on hemodialysis during the last hemodialysis treatment of month with a catheter continuously for 90 days or longer prior to the last hemodialysis session.</t>
  </si>
  <si>
    <t>Patient-months in the denominator for patients continuously using a catheter for hemodialysis access for 90 days or longer prior to the last hemodialysis treatment during the month.</t>
  </si>
  <si>
    <t>1. Patients younger than 18 years and 90 days
2. Patients not on Hemodialysis
3. Claims with both a fistula and graft reported
4. Claims with fistula, graft, and catheter reported
5. Claims with missing access type
6. Patients not on ESRD treatment as defined by a completed 2728 form, a REMIS/CROWNWeb record, or a sufficient amount of dialysis reported on dialysis facility claims</t>
  </si>
  <si>
    <t>Vascular Access—Catheter Vascular Access and Evaluation by Vascular Surgeon for Permanent Access.</t>
  </si>
  <si>
    <t>Percentage of patients aged 18 years and older with a diagnosis of end stage renal disease (ESRD) with a catheter after 90 days on hemodialysis who are seen/evaluated by a vascular surgeon or other surgeon qualified in the area of vascular access for permanent vascular access at least once during the 12-month reporting period.</t>
  </si>
  <si>
    <t>Number of patients from the denominator who are seen/evaluated by a vascular surgeon or other surgeon qualified in the area of vascular access for permanent vascular access at least once during the 12-month reporting period.</t>
  </si>
  <si>
    <t>All patients aged 18 years and older with a diagnosis of ESRD with a catheter after 90 days on hemodialysis.</t>
  </si>
  <si>
    <t>Patients enrolled in hospice.</t>
  </si>
  <si>
    <t>0262</t>
  </si>
  <si>
    <t>Vascular Access—Functional Arteriovenous Fistula (AVF) or AV Graft or Evaluation for Placement</t>
  </si>
  <si>
    <t>Percentage of end stage renal disease (ESRD) patients aged 18 years and older receiving hemodialysis during the 12-month reporting period and on dialysis &gt;90 days who: 
1. have a functional autogenous AVF (defined as two needles used or a single-needle device [NOT one needle used in a two-needle device]) (computed and reported separately);
2. have a functional AV graft (computed and reported separately); or
3. have a catheter, but have been seen/evaluated by a vascular surgeon, other surgeon qualified in the area of vascular access, or interventional nephrologist trained in the primary placement of vascular access for a functional autogenous AVF or AV graft at least once during the 12-month reporting period (computed and reported separately).
Reporting should be stratified by incident versus prevalent patients, as defined by USRDS.</t>
  </si>
  <si>
    <t>Number of patients from the denominator who:
1. have a functional autogenous AVF (defined as two needles used or a single-needle device) (computed and reported separately); or
2. have a functional AV graft (computed and reported separately); or
3. have a catheter but have been seen/evaluated by a vascular surgeon, other surgeon qualified in the area of vascular access, or interventional nephrologist trained in the primary placement of vascular access for a functional autogenous AVF (defined as two needles used or a single needle device) or AV graft at least once during the 12-month reporting period (computed and reported separately).
Reporting should be stratified by incident versus prevalent patients, as defined by USRDS.</t>
  </si>
  <si>
    <t>All ESRD patients aged 18 years and older receiving hemodialysis during the 12-month reporting period and on dialysis for greater than 90 days.  
This measure includes both in-center and home hemodialysis patients.</t>
  </si>
  <si>
    <t>Clinician Office/Clinic, Dialysis Facility</t>
  </si>
  <si>
    <t>Claims (Only), Electronic Health Record (Only), Other, Paper Records</t>
  </si>
  <si>
    <t>0251</t>
  </si>
  <si>
    <t>Initiation and Engagement of Alcohol and Other Drug Dependence Treatment: a. Initiation, b. Engagement</t>
  </si>
  <si>
    <t>The percentage of adolescent and adult patients with a new episode of alcohol or other drug (AOD) dependence who received the following. 
- Initiation of AOD Treatment. The percentage of patients who initiate treatment through an inpatient AOD admission, outpatient visit, intensive outpatient encounter or partial hospitalization within 14 days of the diagnosis.
- Engagement of AOD Treatment. The percentage of patients who initiated treatment and who had two or more additional services with a diagnosis of AOD within 30 days of the initiation visit.</t>
  </si>
  <si>
    <t>Initiation of AOD Dependence Treatment: 
Initiation of AOD treatment through an inpatient admission, outpatient visit, intensive outpatient encounter or partial hospitalization within 14 days of the index episode start date.
---
Engagement of AOD Treatment:
Initiation of AOD treatment and two or more inpatient admissions, outpatient visits, intensive outpatient encounters or partial hospitalizations with any AOD diagnosis within 30 days after the date of the Initiation encounter (inclusive).</t>
  </si>
  <si>
    <t>Patients age 13 years of age and older who were diagnosed with a new episode of alcohol or other drug dependency (AOD) during the first 10 and ½ months of the measurement year (e.g., January 1-November 15).</t>
  </si>
  <si>
    <t xml:space="preserve">Exclude patients who had a claim/encounter with a diagnosis of AOD during the 60 days (2 months) before the Index Episode Start Date. </t>
  </si>
  <si>
    <t>AOD</t>
  </si>
  <si>
    <t xml:space="preserve">Hospital, Clinic, </t>
  </si>
  <si>
    <t>Claims, Electronic Health Record</t>
  </si>
  <si>
    <t>0004</t>
  </si>
  <si>
    <t>Not endorsed</t>
  </si>
  <si>
    <t>Major Depressive Disorder: Suicide Risk Assessment</t>
  </si>
  <si>
    <t>Percentage of patients aged 18 years and older with a diagnosis of major depressive disorder (MDD) with a suicide risk assessment completed during the visit in which a new diagnosis or recurrent episode was identified</t>
  </si>
  <si>
    <t>Patients with a suicide risk assessment completed during the visit in which a new diagnosis or recurrent episode was identified</t>
  </si>
  <si>
    <t>All patients aged 18 years and older with a diagnosis of major depressive disorder (MDD)</t>
  </si>
  <si>
    <t>MDD</t>
  </si>
  <si>
    <t>ED, Clinician office, Behavioral Health Outpatient</t>
  </si>
  <si>
    <t>Clinician Group/Practice, Individual</t>
  </si>
  <si>
    <t xml:space="preserve">Electronic Health Record, Registry </t>
  </si>
  <si>
    <t>0104</t>
  </si>
  <si>
    <t>Currently endorsed</t>
  </si>
  <si>
    <t>Antidepressant Medication Management (AMM)</t>
  </si>
  <si>
    <t>The percentage of patients 18 years of age and older with a diagnosis of major depression and were treated with antidepressant medication, and who remained on an antidepressant medication treatment. Two rates are reported.</t>
  </si>
  <si>
    <t>Adults 18 years of age and older who were treated with antidepressant medication, had a diagnosis of major depression, and who remained on an antidepressant medication treatment.</t>
  </si>
  <si>
    <t>Patients 18 years of age and older with a diagnosis of major depression and were newly treated with antidepressant medication.</t>
  </si>
  <si>
    <t>Exclude patients who use hospice services or elect to use a hospice benefit any time during the measurement year, regardless of when the services began.
Exclude patients who did not have a diagnosis of major depression in an inpatient, outpatient, ED, intensive outpatient or partial hospitalization setting during the 121-day period from 60 days prior to the IPSD, through the IPSD and the 60 days after the IPSD.
Exclude patients who filled a prescription for an antidepressant 105 days prior to the IPSD.</t>
  </si>
  <si>
    <t>Clinician office</t>
  </si>
  <si>
    <t>Electronic Health Record, Claims, Pharmacy</t>
  </si>
  <si>
    <t>0105</t>
  </si>
  <si>
    <t xml:space="preserve">Preventative care and screening: screening for depression and follow up plan </t>
  </si>
  <si>
    <t>Percentage of patients aged 12 years and older screened for clinical depression using an age appropriate standardized tool AND follow-up plan documented</t>
  </si>
  <si>
    <t>Patients screened for depression on the date of the encounter using an age appropriate standardized tool AND if positive, a follow-up plan is documented on the date of the positive screen</t>
  </si>
  <si>
    <t>All patients aged 12 years and older before the beginning of the measurement period with at least one eligible encounter during the measurement period</t>
  </si>
  <si>
    <t>Patients with an active diagnosis for Depression or a diagnosis of Bipolar Disorder are excluded. 
Patients with any of the following are excepted: patient reason(s), patient refuses to participate, or medical reason(s); patient is in an urgent or emergent situation where time is of the essence and to delay treatment would jeopardize the patient´s health status; or situations where the patient´s functional capacity or motivation to improve may impact the accuracy of results of standardized depression assessment tools (for example: certain court appointed cases or cases of delirium).</t>
  </si>
  <si>
    <t>Depression</t>
  </si>
  <si>
    <t>Electronic Health Records (only)</t>
  </si>
  <si>
    <t>3132</t>
  </si>
  <si>
    <t>Depression Assessment Conducted</t>
  </si>
  <si>
    <t>Percent of patients who were screened for depression (using a standardized depression screening tool) at start or resumption of home health care</t>
  </si>
  <si>
    <t>Number of home health episodes of care in which patients were screened for depression (using a standardized depression screening tool) at start/resumption of care.</t>
  </si>
  <si>
    <t>Episodes in which the patient was nonresponsive at the time of assessment</t>
  </si>
  <si>
    <t>0518</t>
  </si>
  <si>
    <t>Endorsement removed</t>
  </si>
  <si>
    <t>HBIPS-6 Post discharge continuing care plan created</t>
  </si>
  <si>
    <t>The proportion of patients discharged from a hospital-based inpatient psychiatric setting with a post discharge continuing care plan created. This measure is a part of a set of seven nationally implemented measures that address hospital-based inpatient psychiatric services (HBIPS-1: Admission Screening for Violence Risk, Substance Use, Psychological Trauma History and Patient Strengths completed, HBIPS-2: Physical Restraint, HBIPS-3: Seclusion, HBIPS-4: Multiple Antipsychotic Medications at Discharge, HBIPS-5: Multiple Antipsychotic Medications at Discharge with Appropriate Justification and HBIPS-7: Post Discharge Continuing Care Plan Transmitted) that are used in The Joint Commission’s accreditation process. Note that this is a paired measure with HBIPS-7 (Post Discharge Continuing Care Plan Transmitted).</t>
  </si>
  <si>
    <t>Psychiatric inpatients for whom the post discharge continuing care plan is created and contains all of the following: reason for hospitalization, principal discharge diagnosis, discharge medications and next level of care recommendations.</t>
  </si>
  <si>
    <t>Psychiatric inpatient discharges</t>
  </si>
  <si>
    <t>Patients who expired 
• Patients with an unplanned departure resulting in discharge due to elopement 
• Patients or their guardians who refused aftercare
• Patients or guardians who refused to sign authorization to release information
• Patients with an unplanned departure resulting in discharge due to failing to return from leave
• Patient´s residence is not in the USA, and they are returning to another country after discharge
• Patients readmitted to the same facility within 5 days after discharge</t>
  </si>
  <si>
    <t>Inpatient, Hospital</t>
  </si>
  <si>
    <t>Electronic Health Records, Paper records</t>
  </si>
  <si>
    <t>0557</t>
  </si>
  <si>
    <t>HBIPS-7 Post discharge continuing care plan transmitted to next level of care provider upon discharge</t>
  </si>
  <si>
    <t>The proportion of patients discharged from a hospital-based inpatient psychiatric setting with a complete post discharge continuing care plan, all the components of which are transmitted to the next level of care provider upon discharge. This measure is a part of a set of seven nationally implemented measures that address hospital-based inpatient psychiatric services (HBIPS-1: Admission Screening for Violence Risk, Substance Use, Psychological Trauma History and Patient Strengths completed, HBIPS-2: Physical Restraint, HBIPS-3: Seclusion, HBIPS-4: Multiple Antipsychotic Medications at Discharge, HBIPS-5: Multiple Antipsychotic Medications at Discharge with Appropriate Justification and HBIPS-6: Post Discharge Continuing Care Plan Created) that are used in The Joint Commission’s accreditation process. Note that this is a paired measure with HBIPS-6 (Post Discharge Continuing Care Plan Created).</t>
  </si>
  <si>
    <t>Psychiatric inpatients for whom the post discharge continuing care plan was transmitted to the next level of care.</t>
  </si>
  <si>
    <t>0558</t>
  </si>
  <si>
    <t>HBIPS-5 Patients discharged on multiple antipsychotic medications with appropriate justification</t>
  </si>
  <si>
    <t>The proportion of patients discharged from a hospital-based inpatient psychiatric setting on two or more antipsychotic medications with appropriate justification. This measure is a part of a set of seven nationally implemented measures that address hospital-based inpatient psychiatric services (HBIPS-1: Admission Screening for Violence Risk, Substance Use, Psychological Trauma History and Patient Strengths completed, HBIPS-2: Physical Restraint, HBIPS-3: Seclusion, HBIPS-4: Multiple Antipsychotic Medications at Discharge, HBIPS-6: Post Discharge Continuing Care Plan and HBIPS-7: Post Discharge Continuing Care Plan Transmitted) that are used in The Joint Commission’s accreditation process. Note that this is a paired measure with HBIPS-4 (Patients discharged on multiple antipsychotic medications).</t>
  </si>
  <si>
    <t>Psychiatric inpatients discharged on two or more routinely scheduled antipsychotic medications with appropriate justification.</t>
  </si>
  <si>
    <t>Psychiatric inpatients discharged on two or more routinely scheduled antipsychotic medications</t>
  </si>
  <si>
    <t>Patients who expired 
• Patients with an unplanned departure resulting in discharge due to elopement 
• Patients with an unplanned departure resulting in discharge due to failing to return from leave 
• Patients with a length of stay = 3 days
• Patient´s residence is not in the USA, and they are returning to another country after discharge</t>
  </si>
  <si>
    <t>0560</t>
  </si>
  <si>
    <t>Follow-Up After Hospitalization for Mental Illness</t>
  </si>
  <si>
    <t>Discharges from an acute inpatient setting (including acute care psychiatric facilities) with a principal diagnosis of mental illness during the first 11 months of the measurement year (i.e., January 1 to December 1) for patients 6 years and older.</t>
  </si>
  <si>
    <t>Claims (only)</t>
  </si>
  <si>
    <t>0576</t>
  </si>
  <si>
    <t>Depression Remission at Twelve Months</t>
  </si>
  <si>
    <t>The percentage of adolescent patients (12 to 17 years of age) and adult patients (18 years of age or older) with major depression or dysthymia who reach remission twelve months (+/- 60 days) after an index visit.</t>
  </si>
  <si>
    <t>The number of patients in the denominator who reached remission, with a PHQ-9 or PHQ-9M result less than five, twelve months (+/- 60 days) after an index visit.</t>
  </si>
  <si>
    <t>Adolescent patients (12 to 17 years of age) and adult patients (18 years of age or older) with major depression or dysthymia and an initial (index) PHQ-9 or PHQ-9M score greater than nine.</t>
  </si>
  <si>
    <t>Patients who die, are a permanent resident of a nursing home or are enrolled in hospice are excluded from this measure. Additionally, patients who have a diagnosis of bipolar or personality disorder, schizophrenia or psychotic disorder, or pervasive developmental disorder are excluded.</t>
  </si>
  <si>
    <t>Clinician Group/Practice, Facility</t>
  </si>
  <si>
    <t>0710</t>
  </si>
  <si>
    <t>Depression Remission at Six Months</t>
  </si>
  <si>
    <t>The percentage of adolescent patients (12 to 17 years of age) and adult patients (18 years of age or older) with major depression or dysthymia who reach remission six months (+/- 60 days) after an index visit.</t>
  </si>
  <si>
    <t>The number of patients in the denominator who reached remission, with a PHQ-9 or PHQ-9M result less than five, six months (+/- 60 days) after an index visit.</t>
  </si>
  <si>
    <t>0711</t>
  </si>
  <si>
    <t>Depression Utilization of the PHQ-9 Tool</t>
  </si>
  <si>
    <t>The percentage of adolescent patients (12 to 17 years of age) and adult patients (18 years of age or older) with a diagnosis of major depression or dysthymia who have a completed PHQ-9 or PHQ-9M tool during the measurement period.</t>
  </si>
  <si>
    <t>Adolescent patients (12 to 17 years of age) and adult patients (18 years of age or older) included in the denominator who have at least one PHQ-9 or PHQ-9M tool administered and completed during a four month measurement period.</t>
  </si>
  <si>
    <t>Adolescent patients (12 to 17 years of age) and adult patients (18 years of age or older) with a diagnosis of major depression or dysthymia.</t>
  </si>
  <si>
    <t>0712</t>
  </si>
  <si>
    <t>Child and Adolescent Major Depressive Disorder: Diagnostic Evaluation</t>
  </si>
  <si>
    <t>Percentage of patients aged 6 through 17 years with a diagnosis of major depressive disorder with documented evidence that they met the DSM-IV criteria [at least 5 elements with symptom duration of two weeks or longer, including 1) depressed mood (can be irritable mood in children and adolescents) or 2) loss of interest or pleasure] during the visit in which the new diagnosis or recurrent episode was identified</t>
  </si>
  <si>
    <t>Patients with documented evidence that they met the DSM-IV criteria [at least 5 elements with symptom duration of two weeks or longer, including 1) depressed mood (can be irritable mood in children and adolescents) or 2) loss of interest or pleasure] during the visit in which the new diagnosis or recurrent episode was identified</t>
  </si>
  <si>
    <t>All patients aged 6 through 17 years with a diagnosis of major depressive disorder</t>
  </si>
  <si>
    <t>Clinician office, urgent care</t>
  </si>
  <si>
    <t xml:space="preserve">Registry </t>
  </si>
  <si>
    <t>1364</t>
  </si>
  <si>
    <t>SUB-3 Alcohol &amp; Other Drug Use Disorder Treatment Provided or Offered at Discharge and SUB-3a Alcohol &amp; Other Drug Use Disorder Treatment at Discharge</t>
  </si>
  <si>
    <t>The measure is reported as an overall rate which includes all hospitalized patients 18 years of age and older to whom alcohol or drug use disorder treatment was provided, or offered and refused, at the time of hospital discharge, and a second rate, a subset of the first, which includes only those patients who received alcohol or drug use disorder treatment at discharge. The Provided or Offered rate (SUB-3) describes patients who are identified with alcohol or drug use disorder who receive or refuse at discharge a prescription for FDA-approved medications for alcohol or drug use disorder, OR who receive or refuse a referral for addictions treatment. The Alcohol and Other Drug Disorder Treatment at Discharge (SUB-3a) rate describes only those who receive a prescription for FDA-approved medications for alcohol or drug use disorder OR a referral for addictions treatment. Those who refused are not included.
These measures are intended to be used as part of a set of 4 linked measures addressing Substance Use (SUB-1 Alcohol Use Screening ; SUB-2 Alcohol Use Brief Intervention Provided or Offered; SUB-3 Alcohol and Other Drug Use Disorder Treatment Provided or Offered at Discharge; SUB-4 Alcohol and Drug Use: Assessing Status after Discharge [temporarily suspended]).</t>
  </si>
  <si>
    <t xml:space="preserve">SUB-3: The number of patients who received or refused at discharge a prescription for medication for treatment of alcohol or drug use disorder OR received or refused a referral for addictions treatment.
</t>
  </si>
  <si>
    <t>The number of hospitalized inpatients 18 years of age and older identified with an alcohol or drug use disorder</t>
  </si>
  <si>
    <t>There are 11 exclusions to the denominator as follows:
• Patients less than 18 years of age
• Patient drinking at unhealthy levels who do not meet criteria for an alcohol use disorder
• Patients who are cognitively impaired
• Patients who expire 
• Patients discharged to another hospital 
• Patients who left against medical advice
• Patients discharged to another healthcare facility
• Patients discharged to home or another healthcare facility for hospice care
• Patients who have a length of stay less than or equal to three days or greater than 120 days
• Patients who do not reside in the United States
• Patients receiving Comfort Measures Only documented</t>
  </si>
  <si>
    <t xml:space="preserve">Hospital </t>
  </si>
  <si>
    <t>Facility, other</t>
  </si>
  <si>
    <t>1664</t>
  </si>
  <si>
    <t>Adherence to Mood Stabilizers for Individuals with Bipolar I Disorder</t>
  </si>
  <si>
    <t>Percentage of individuals at least 18 years of age as of the beginning of the measurement period with bipolar I disorder who had at least two prescription drug claims for mood stabilizer medications and had a Proportion of Days Covered (PDC) of at least 0.8 for mood stabilizer medications during the measurement period (12 consecutive months).</t>
  </si>
  <si>
    <t>Individuals with bipolar I disorder who had at least two prescription drug claims for mood stabilizer medications and have a PDC of at least 0.8 for mood stabilizer medications.</t>
  </si>
  <si>
    <t>Individuals at least 18 years of age as of the beginning of the measurement period with bipolar I disorder and at least two prescription drug claims for mood stabilizer medications during the measurement period (12 consecutive months).</t>
  </si>
  <si>
    <t>Bipolar Disorder</t>
  </si>
  <si>
    <t>Claims, Pharmacy</t>
  </si>
  <si>
    <t>1880</t>
  </si>
  <si>
    <t>Depression Response at Six Months- Progress Towards Remission</t>
  </si>
  <si>
    <t>The percentage of adolescent patients (12 to 17 years of age) and adult patients (18 years of age or older) with major depression or dysthymia who demonstrated a response to treatment six months (+/- 60 days) after an index visit.</t>
  </si>
  <si>
    <t>The number of patients in the denominator who demonstrated a response to treatment, with a PHQ-9 or PHQ-9M result that is reduced by 50% or greater from the index PHQ-9 or PHQ-9M score, six months (+/- 60 days) after an index visit.</t>
  </si>
  <si>
    <t>1884</t>
  </si>
  <si>
    <t>Depression Response at Twelve Months- Progress Towards Remission</t>
  </si>
  <si>
    <t>The percentage of adolescent patients (12 to 17 years of age) and adult patients (18 years of age or older) with major depression or dysthymia who demonstrated a response to treatment twelve months (+/- 60 days) after an index visit.</t>
  </si>
  <si>
    <t>The number of patients in the denominator who demonstrated a response to treatment, with a PHQ-9 or PHQ-9M result that is reduced by 50% or greater from the index PHQ-9 or PHQ-9M score, twelve months (+/- 60 days) after an index visit.</t>
  </si>
  <si>
    <t>1885</t>
  </si>
  <si>
    <t>HBIPS-1 Admission Screening</t>
  </si>
  <si>
    <t>The proportion of patients admitted to a hospital-based inpatient psychiatric setting who are screened within the first three days of hospitalization for all of the following: risk of violence to self or others, substance use, psychological trauma history and patient strengths.</t>
  </si>
  <si>
    <t>Psychiatric inpatients with admission screening within the first three days of admission for all of the following: risk of violence to self or others; substance use; psychological trauma history; and patient strengths</t>
  </si>
  <si>
    <t>Patients with a Length of Stay = or less than 3 days or = or greater than 365 days</t>
  </si>
  <si>
    <t>Hospital,: Acute care facility, Behavioral health: Inpatient</t>
  </si>
  <si>
    <t xml:space="preserve">Facility </t>
  </si>
  <si>
    <t>1922</t>
  </si>
  <si>
    <t>Adherence to Antipsychotic Medications for Individuals with Schizophrenia</t>
  </si>
  <si>
    <t>Percentage of individuals at least 18 years of age as of the beginning of the measurement period with schizophrenia or schizoaffective disorder who had at least two prescription drug claims for antipsychotic medications and had a Proportion of Days Covered (PDC) of at least 0.8 for antipsychotic medications during the measurement period (12 consecutive months).</t>
  </si>
  <si>
    <t>Individuals in the denominator who have a Proportion of Days Covered (PDC) of at least 0.8 for antipsychotic medications</t>
  </si>
  <si>
    <t>Individuals at least 18 years of age as of the beginning of the measurement period with schizophrenia or schizoaffective disorder and at least two prescriptions filled for any antipsychotic medication during the measurement period (12 consecutive months)</t>
  </si>
  <si>
    <t>Individuals with any diagnosis of dementia during the measurement period</t>
  </si>
  <si>
    <t>1879</t>
  </si>
  <si>
    <t>Follow-Up After Hospitalization for Schizophrenia (7- and 30-day)</t>
  </si>
  <si>
    <t>Adults 18 – 64 years of age of December 31 of the measurement year
Discharged alive from an acute inpatient setting (including acute care psychiatric facilities) with a principal schizophrenia diagnosis.</t>
  </si>
  <si>
    <t xml:space="preserve">Schizophrenia </t>
  </si>
  <si>
    <t>Health Plan, Population: regional and state</t>
  </si>
  <si>
    <t>Claims</t>
  </si>
  <si>
    <t>1937</t>
  </si>
  <si>
    <t>Antipsychotic Use in Persons with Dementia</t>
  </si>
  <si>
    <t>The percentage of individuals 65 years of age and older with dementia who are receiving an antipsychotic medication without evidence of a psychotic disorder or related condition.</t>
  </si>
  <si>
    <t>The number of patients in the denominator who had at least one prescription and &gt; 30 days supply for any antipsychotic medication during the measurement period and do not have a diagnosis of schizophrenia, bipolar disorder, Huntington’s disease or Tourette’s Syndrome.</t>
  </si>
  <si>
    <t>All patients 65 years of age and older continuously enrolled during the measurement period with a diagnosis of dementia and/or two or more prescription claims within the measurement year for a cholinesterase inhibitor or an NMDA receptor antagonist within the measurement year where the sum of days supply is &gt;60.</t>
  </si>
  <si>
    <t>Pharmacy, Other</t>
  </si>
  <si>
    <t>2111</t>
  </si>
  <si>
    <t>Antipsychotic Use in Children Under 5 Years Old</t>
  </si>
  <si>
    <t>The percentage of children under age 5 who were dispensed antipsychotic medications during the measurement period.</t>
  </si>
  <si>
    <t>The number of patients under 5 years of age with one or more prescription claims for an antipsychotic medication with days supply that total greater than or equal to 30 days.</t>
  </si>
  <si>
    <t>Children who are less than 5 years old at any point during the measurement period, and also enrolled in a health plan for one month or longer during the measurement period.</t>
  </si>
  <si>
    <t>2337</t>
  </si>
  <si>
    <t>The Patient Activation Measure® (PAM®) is a 10 or 13 item questionnaire that assesses an individual´s knowledge, skill and confidence for managing their health and health care. The measure assesses individuals on a 0-100 scale. There are 4 levels of activation, from low (1) to high (4). The measure is not disease specific, but has been successfully used with a wide variety of chronic conditions, as well as with people with no conditions. The performance score would be the change in score from the baseline measurement to follow-up measurement, or the change in activation score over time for the eligible patients associated with the accountable unit.
The outcome of interest is the patient’s ability to self-manage. High quality care should result in gains in ability to self-manage for most chronic disease patients. The outcome measured is a change in activation over time. The change score would indicate a change in the patient´s knowledge, skills, and confidence for self-management. A positive change would mean the patient is gaining in their ability to manage their health. 
A “passing” score for eligible patients would be to show an average net 3-point PAM score increase in a 6-12 month period. An “excellent” score for eligible patients would be to show an average net 6-point PAM score increase in a 6-12 month period.</t>
  </si>
  <si>
    <t>The numerator is the summary score change for the aggregate of eligible patients in that unit (e.g., patients in a primary care provider´s panel, or in a clinic). The change score would be calculated from a baseline score and then a second score taken within 12 months of the baseline score (but not less than 6 months). The change score is the difference between the baseline and the second score in a 12-month period. The aggregate score would be the total score for the eligible patient population. The total aggregate score could be a positive or a negative number. A “passing” score for eligible patients would be to show an average net 3-point PAM score increase in a 6-12 month period. An “excellent” score would be for eligible patients to show an average of a 6-point PAM score increase in a 6-12 month period.</t>
  </si>
  <si>
    <t>All patients can be included in the denominator, except patients under the age of 19 and adults with a diagnosis of dementia or cognitive impairments (based on ICD codes). Also excluded would be patients who do not have two PAM scores. Finally, we exclude all patients who are at level 4 at baseline (as they are unlikely to gain in activation over time). To be considered for evaluation, an accountable unit would need to have two PAM scores per patient (taken no less than 6 months and not more than 12 months apart) on at least 50% of their eligible patients who had two visits during that time period.</t>
  </si>
  <si>
    <t>All patients who are at PAM level 4 at baseline, as their scores are unlikely to increase, and children under 14 and any adults who have a diagnostic code indicating dementia or cognitive impairment.
ICD Codes include:
90.0 SENILE DEMENTIA UNCOMPLICATED
290.10 PRESENILE DEMENTIA UNCOMPLICATED
290.11 PRESENILE DEMENTIA WITH DELIRIUM
290.12 PRESENILE DEMENTIA WITH DELUSIONAL FEATURES
331.83 MILD COGNITIVE IMPAIRMENT</t>
  </si>
  <si>
    <t xml:space="preserve">Home Health, Pharmacy, Clinician office, Dialysis facility, Inpatient rehab Facility </t>
  </si>
  <si>
    <t>Clinician: Group</t>
  </si>
  <si>
    <t>Patient Reported Data, Other, Provider tool</t>
  </si>
  <si>
    <t>Alcohol Screening and Follow-up for People with Serious Mental Illness</t>
  </si>
  <si>
    <t>The percentage of patients 18 years and older with a serious mental illness, who were screened for unhealthy alcohol use and received brief counseling or other follow-up care if identified as an unhealthy alcohol user.
Note: The proposed health plan measure is adapted from an existing provider-level measure for the general population (NQF #2152: Preventive Care &amp; Screening: Unhealthy Alcohol Use: Screening &amp; Brief Counseling). It was originally endorsed in 2014 and is currently stewarded by the American Medical Association (AMA-PCPI).</t>
  </si>
  <si>
    <t>Patients 18 years and older who are screened for unhealthy alcohol use during the last 3 months of the year prior to the measurement year through the first 9 months of the measurement year and received two events of counseling if identified as an unhealthy alcohol user.</t>
  </si>
  <si>
    <t>All patients 18 years of age or older as of December 31 of the measurement year with at least one inpatient visit or two outpatient visits for schizophrenia or bipolar I disorder, or at least one inpatient visit for major depression during the measurement year.</t>
  </si>
  <si>
    <t>Denominator exclusions are found through medical record or claims data (see Alcohol Disorders Value Set).</t>
  </si>
  <si>
    <t>Clinician Office</t>
  </si>
  <si>
    <t>Claims, Paper Records, Electronic health record</t>
  </si>
  <si>
    <t>2599</t>
  </si>
  <si>
    <t>Tobacco Use Screening and Follow-up for People with Serious Mental Illness or Alcohol or Other Drug Dependence</t>
  </si>
  <si>
    <t>The percentage of patients 18 years and older with a serious mental illness or alcohol or other drug dependence who received a screening for tobacco use and follow-up for those identified as a current tobacco user. Two rates are reported.
Rate 1: The percentage of patients 18 years and older with a diagnosis of serious mental illness who received a screening for tobacco use and follow-up for those identified as a current tobacco user.
Rate 2: The percentage of adults 18 years and older with a diagnosis of alcohol or other drug dependence who received a screening for tobacco use and follow-up for those identified as a current tobacco user.
Note: The proposed health plan measure is adapted from an existing provider-level measure for the general population (Preventive Care &amp; Screening: Tobacco Use: Screening &amp; Cessation Intervention NQF #0028). This measure is currently stewarded by the AMA-PCPI and used in the Physician Quality Reporting System.</t>
  </si>
  <si>
    <t>Rate 1: Screening for tobacco use in patients with serious mental illness during the measurement year or year prior to the measurement year and received follow-up care if identified as a current tobacco user.
Rate 2: Screening for tobacco use in patients with alcohol or other drug dependence during the measurement year or year prior to the measurement year and received follow-up care if identified as a current tobacco user.</t>
  </si>
  <si>
    <t>Rate 1: All patients 18 years of age or older as of December 31 of the measurement year with at least one inpatient visit or two outpatient visits for schizophrenia or bipolar I disorder, or at least one inpatient visit for major depression during the measurement year. 
Rate 2: All patients 18 years of age or older as of December 31 of the measurement year with any diagnosis of alcohol or other drug dependence during the measurement year.</t>
  </si>
  <si>
    <t>Not applicable.</t>
  </si>
  <si>
    <t>2600</t>
  </si>
  <si>
    <t>Body Mass Index Screening and Follow-Up for People with Serious Mental Illness</t>
  </si>
  <si>
    <t xml:space="preserve">The percentage of patients 18 years and older with a serious mental illness who received a screening for body mass index and follow-up for those people who were identified as obese (a body mass index greater than or equal to 30 kg/m2). 
</t>
  </si>
  <si>
    <t>Patients 18 years and older with calculated body mass index documented during the measurement year or year prior to the measurement year and follow-up care is provided if a person’s body mass index is greater than or equal to 30 kg/m2.</t>
  </si>
  <si>
    <t>Active diagnosis of pregnancy during the measurement year or the year prior to the measurement year.</t>
  </si>
  <si>
    <t>2601</t>
  </si>
  <si>
    <t>Follow-Up After Emergency Department Visit for Mental Illness or Alcohol and Other Drug Dependence</t>
  </si>
  <si>
    <t>2605</t>
  </si>
  <si>
    <t>Metabolic Monitoring for Children and Adolescents on Antipsychotics</t>
  </si>
  <si>
    <t>The percentage of children and adolescents 1–17 years of age who had two or more antipsychotic prescriptions and had metabolic testing.</t>
  </si>
  <si>
    <t>Children and adolescents who received glucose and cholesterol tests during the measurement year.</t>
  </si>
  <si>
    <t>Children and adolescents who had ongoing use of antipsychotic medication (at least two prescriptions</t>
  </si>
  <si>
    <t>No exclusions</t>
  </si>
  <si>
    <t>2800</t>
  </si>
  <si>
    <t>Use of First-Line Psychosocial Care for Children and Adolescents on Antipsychotics</t>
  </si>
  <si>
    <t>Percentage of children and adolescents 1–17 years of age with a new prescription for an antipsychotic, but no indication for antipsychotics, who had documentation of psychosocial care as first-line treatment.</t>
  </si>
  <si>
    <t>Children and adolescents from the denominator who had psychosocial care as first-line treatment prior to (or immediately following) a new prescription of an antipsychotic.</t>
  </si>
  <si>
    <t>Children and adolescents who had a new prescription of an antipsychotic medication for which they do not have a U.S Food and Drug Administration primary indication.</t>
  </si>
  <si>
    <t>Exclude children and adolescents with a diagnosis of a condition for which antipsychotic medications have a U.S. Food and Drug Administration indication and are thus clinically appropriate: schizophrenia, bipolar disorder, psychotic disorder, autism, tic disorders.</t>
  </si>
  <si>
    <t>Health Plan, population: regional and state, integrated delivery system</t>
  </si>
  <si>
    <t>2801</t>
  </si>
  <si>
    <t>Preventive Care and Screening: Screening for Clinical Depression and Follow-Up Plan</t>
  </si>
  <si>
    <t>Percentage of patients aged 12 years and older screened for clinical depression on the date of the encounter using an age appropriate standardized depression screening tool AND if positive, a follow-up plan is documented on the date of the positive screen.</t>
  </si>
  <si>
    <t>Patients screened for clinical depression on the date of the encounter using an age appropriate standardized tool AND, if positive, a follow-up plan is documented on the date of the positive screen</t>
  </si>
  <si>
    <t>All patients aged 12 years and older</t>
  </si>
  <si>
    <t>Not Eligible – A patient is not eligible if one or more of the following conditions are documented:
•Patient refuses to participate
•Patient is in an urgent or emergent situation where time is of the essence and to delay treatment would jeopardize the patient’s health status
•Situations where the patient’s functional capacity or motivation to improve may impact the accuracy of results of standardized depression assessment tools. For example: certain court appointed cases or cases of delirium
•Patient has an active diagnosis of Depression
•Patient has a diagnosed Bipolar Disorder</t>
  </si>
  <si>
    <t>Clinician</t>
  </si>
  <si>
    <t xml:space="preserve">Clinician Office </t>
  </si>
  <si>
    <t>Claims; Electronic Health Record; Registry</t>
  </si>
  <si>
    <t>0418</t>
  </si>
  <si>
    <t>Pediatric Psychosis: Screening for Drugs of Abuse in the Emergency Department</t>
  </si>
  <si>
    <t>Percentage of children/adolescents age =5 to =19 years-old seen in the emergency department with psychotic symptoms who are screened for alcohol or drugs of abuse</t>
  </si>
  <si>
    <t>Eligible patients with documentation of drug and alcohol screening using urine drug or serum alcohol tests</t>
  </si>
  <si>
    <t>Patients aged =5 to =19 years-old seen in the emergency department with psychotic symptoms.</t>
  </si>
  <si>
    <t>Claims, paper records</t>
  </si>
  <si>
    <t>2806</t>
  </si>
  <si>
    <t>Continuity of Pharmacotherapy for Alcohol Use Disorder</t>
  </si>
  <si>
    <t>Percentage of adults 18-64 years of age with pharmacotherapy for alcohol use disorder (AUD) who have at least 180 days of treatment and a Proportion of Days Covered (PDC) of at least 0.8</t>
  </si>
  <si>
    <t>Individuals in the denominator who have at least 180 days of treatment and a PDC of at least 0.8 for AUD medications</t>
  </si>
  <si>
    <t>Individuals 18-64 years of age who had a diagnosis of AUD and at least one claim for an AUD medication</t>
  </si>
  <si>
    <t>There are no denominator exclusions.</t>
  </si>
  <si>
    <t>3172</t>
  </si>
  <si>
    <t>Continuity of Pharmacotherapy for Opioid Use Disorder</t>
  </si>
  <si>
    <t>Percentage of adults 18-64 years of age with pharmacotherapy for opioid use disorder (OUD) who have at least 180 days of continuous treatment</t>
  </si>
  <si>
    <t>Individuals in the denominator who have at least 180 days of continuous pharmacotherapy with a medication prescribed for OUD without a gap of more than seven days</t>
  </si>
  <si>
    <t>Individuals 18-64 years of age who had a diagnosis of OUD and at least one claim for an OUD medication</t>
  </si>
  <si>
    <t>3175</t>
  </si>
  <si>
    <t>Preventive Care and Screening-Tobacco Use-Screening and Cessation Intervention (eMeasure)</t>
  </si>
  <si>
    <t>Percentage of patients aged 18 years and older who were screened for tobacco use one or more times within 24 months AND who received cessation intervention if identified as a tobacco user</t>
  </si>
  <si>
    <t>Patients who were screened for tobacco use at least once within 24 months AND who received tobacco cessation intervention if identified as a tobacco user</t>
  </si>
  <si>
    <t>All patients aged 18 years and older seen for at least two visits or at least one preventive visit during the measurement period</t>
  </si>
  <si>
    <t>Home Health, Clinician office, other</t>
  </si>
  <si>
    <t xml:space="preserve">Clinician </t>
  </si>
  <si>
    <t>Electronic Health Record</t>
  </si>
  <si>
    <t>3185</t>
  </si>
  <si>
    <t>Medication Continuation Following Inpatient Psychiatric Discharge</t>
  </si>
  <si>
    <t>This measure assesses whether psychiatric patients admitted to an inpatient psychiatric facility (IPF) for major depressive disorder (MDD), schizophrenia, or bipolar disorder filled a prescription for evidence-based medication within 2 days prior to discharge and 30 days post-discharge. The performance period for the measure is two years.</t>
  </si>
  <si>
    <t>The numerator for this measure includes:
1. Discharges with a principal diagnosis of MDD in the denominator population for which patients were dispensed evidence-based outpatient medication within 2 days prior to discharge through 30 days post-discharge
2. Discharges with a principal diagnosis of schizophrenia in the denominator population for which patients were dispensed evidence-based outpatient medication within 2 days prior to discharge through 30 days post-discharge
3. Discharges with a principal diagnosis of bipolar disorder in the denominator population for which patients were dispensed evidence-based outpatient medication within 2 days prior to discharge through 30 days post-discharge</t>
  </si>
  <si>
    <t>The target population for this measure is Medicare fee-for-service (FFS) beneficiaries with Part D coverage aged 18 years and older discharged from an inpatient psychiatric facility with a principal diagnosis of MDD, schizophrenia, or bipolar disorder.</t>
  </si>
  <si>
    <t>The denominator for this measure excludes discharged patients who: 
1. Received Electroconvulsive Therapy (ECT) during the inpatient stay or follow-up period.
2. Received Transcranial Magnetic Stimulation (TMS) during the inpatient stay or follow-up period.
3. Were pregnant during the inpatient stay. 
4. Had a secondary diagnosis of delirium.
5. Had a principal diagnosis of schizophrenia with a secondary diagnosis of dementia.</t>
  </si>
  <si>
    <t>Behavioral Health: Inpatient</t>
  </si>
  <si>
    <t>3205</t>
  </si>
  <si>
    <t>Medication Reconciliation on Admission</t>
  </si>
  <si>
    <t>The average completeness of the medication reconciliation process within 48 hours of admission to an inpatient facility</t>
  </si>
  <si>
    <t>This measure does not have a traditional numerator. The numerator is a facility-level score of the completeness of the medication reconciliation process within 48 hours of admission. This score is calculated by averaging the scores of the three components of the medication reconciliation process. The components include:
1) Comprehensive prior to admission (PTA) medication information gathering and documentation
2) Completeness of critical PTA medication information
3) Reconciliation action for each PTA medication</t>
  </si>
  <si>
    <t>The denominator for the composite measure includes admissions to an inpatient facility from home or a non-acute setting with a length of stay greater than or equal to 48 hours.</t>
  </si>
  <si>
    <t>This measure does not have any denominator exclusions.</t>
  </si>
  <si>
    <t>Paper records, other</t>
  </si>
  <si>
    <t>3207</t>
  </si>
  <si>
    <t>Alcohol Use Brief Intervention</t>
  </si>
  <si>
    <t>Subset SUB-2: The measure is reported as an overall rate which includes all hospitalized patients 18 years of age and older to whom a brief intervention was provided, or offered and refused, and a second rate, a subset of the first, which includes only those patients who received a brief intervention. The Provided or Offered rate (SUB-2), describes patients who screened positive for unhealthy alcohol use who received or refused a brief intervention during the hospital stay. The Alcohol Use Brief Intervention (SUB-2a) rate describes only those who received the brief intervention during the hospital stay. Those who refused are not included.
These measures are intended to be used as part of a set of 4 linked measures addressing Substance Use (SUB-1 Alcohol Use Screening ; SUB-2 Alcohol Use Brief Intervention Provided or Offered; SUB-3 Alcohol and Other Drug Use Disorder Treatment Provided or Offered at Discharge; SUB-4 Alcohol and Drug Use: Assessing Status after Discharge).</t>
  </si>
  <si>
    <t>The number of patients who received a brief intervention.</t>
  </si>
  <si>
    <t>The number of hospitalized inpatients 18 years of age and older who screen positive for unhealthy alcohol use or an alcohol use disorder (alcohol abuse or alcohol dependence).</t>
  </si>
  <si>
    <t>The denominator has three exclusions:  -¢ Patients less than 18 years of age  -¢ Patients who are cognitively impaired  -¢ Patients who a have a duration of stay less than or equal to one day or greater than 120 days -¢ Patients with Comfort Measures Only documented</t>
  </si>
  <si>
    <t>1663</t>
  </si>
  <si>
    <t>Alcohol Use Screening</t>
  </si>
  <si>
    <t>Hospitalized patients 18 years of age and older who are screened within the first three days of admission using a validated screening questionnaire for unhealthy alcohol use. This measure is intended to be used as part of a set of 4 linked measures addressing Substance Use (SUB-1 Alcohol Use Screening ; SUB-2 Alcohol Use Brief Intervention Provided or Offered; SUB-3 Alcohol and Other Drug Use Disorder Treatment Provided or Offered at Discharge; SUB-4 Alcohol and Drug Use: Assessing Status after Discharge).</t>
  </si>
  <si>
    <t>The number of patients who were screened for alcohol use using a validated screening questionnaire for unhealthy drinking within the first three days of admission.</t>
  </si>
  <si>
    <t>The number of hospitalized inpatients 18 years of age and older</t>
  </si>
  <si>
    <t>1661</t>
  </si>
  <si>
    <t>Adult Major Depressive Disorder (MDD): Coordination of Care of Patients with Specific Comorbid Conditions</t>
  </si>
  <si>
    <t>Percentage of medical records of patients aged 18 years and older with a diagnosis of major depressive disorder (MDD) and a specific diagnosed comorbid condition (diabetes, coronary artery disease, ischemic stroke, intracranial hemorrhage, chronic kidney disease [stages 4 or 5], End Stage Renal Disease [ESRD] or congestive heart failure) being treated by another clinician with communication to the clinician treating the comorbid condition</t>
  </si>
  <si>
    <t>Medical records of patients with communication to the clinician treating the comorbid condition</t>
  </si>
  <si>
    <t>All medical records of patients aged 18 years and older with a diagnosis of major depressive disorder (MDD) and a specific diagnosed comorbid condition (diabetes, coronary artery disease, ischemic stroke, intracranial hemorrhage, chronic kidney disease [stages 4 or 5], ESRD or congestive heart failure) being treated by another clinician</t>
  </si>
  <si>
    <t>Clinician treating Major Depressive Disorder did not communicate to clinician treating comorbid condition for specified patient reason (e.g. patient is unable to communicate the diagnosis of a comorbid condition; the patient is unwilling to communicate the diagnosis of a comorbid condition; or he patient is unaware of the comorbid condition, or any other specified patient reason)</t>
  </si>
  <si>
    <t>Clinical Depression Screening and Follow-Up Reporting Measure</t>
  </si>
  <si>
    <t>Facility reports in CROWNWeb one of the six conditions below for each qualifying patient once before February 1, 2018: a) Screening for clinical depression is documented as being positive, and a follow-up plan is documented
b) Screening for clinical depression documented as positive, and a follow-up plan not documented, and the facility possess documentation stating the patient is not eligible
c) Screening for clinical depression documented as positive, the facility possesses no documentation of a follow-up plan, and no reason is given
d) Screening for clinical depression is documented as negative, and a follow-up plan is not required
e) Screening for clinical depression not documented, but the facility possesses documentation stating the patient is not eligible
f) Clinical depression screening not documented, and no reason is given</t>
  </si>
  <si>
    <t>Patient's screening for clinical depression using an age appropriate standardized tool AND follow-up plan is documented</t>
  </si>
  <si>
    <t>Patients 12 years or older who have been treated at the facility for 90 days or longer</t>
  </si>
  <si>
    <t>1. Patients who are younger than 12 years
2. Patients treated at the facility for fewer than 90 days
3. Facilities with a CCN open date on or after July 1, 2017
4. Facilities treating fewer than 11 eligible patients during the performance period</t>
  </si>
  <si>
    <t>Preventive Care and Screening: Unhealthy Alcohol Use - Screening</t>
  </si>
  <si>
    <t>Percentage of patients aged 18 years and older who were screened for unhealthy alcohol use at least once within 24 months using a systematic screening method**</t>
  </si>
  <si>
    <t>Patients who were screened for unhealthy alcohol use at least once within 24 months using a systematic screening method</t>
  </si>
  <si>
    <t>All patients aged 18 years and older</t>
  </si>
  <si>
    <t>Follow-Up Care for Children Prescribed Attention Deficit Hyperactivity Disorder (ADHD) Medication</t>
  </si>
  <si>
    <t>The percentage of children newly prescribed attention-deficit/hyperactivity disorder (ADHD) medication who had at least three follow-up care visits within a 10-month period, one of which is within 30 days of when the first ADHD medication was dispensed.</t>
  </si>
  <si>
    <t>Initiation Phase: The percentage of children between 6 and 12 years of age who were newly prescribed ADHD medication who had one follow-up visit with a prescribing practitioner within 30 days.
Continuation &amp; Maintenance Phase: The percentage of children between 6 and 12 years of age newly prescribed ADHD medication and remained on the medication for at least 210 days, who had, in addition to the visit in the Initiative Phase, at least two follow-up visits with a practitioner in the 9 months subsequent to the Initiation Phase.</t>
  </si>
  <si>
    <t>Children 6-12 years of age newly prescribed ADHD medication.</t>
  </si>
  <si>
    <t>Children with a diagnosis of narcolepsy.</t>
  </si>
  <si>
    <t>ADHD</t>
  </si>
  <si>
    <t>Claims,
Electronic Health Record</t>
  </si>
  <si>
    <t>0108</t>
  </si>
  <si>
    <t>Closing the Referral Loop: Receipt of Specialist Report</t>
  </si>
  <si>
    <t>Percentage of patients with referrals, regardless of age, for which the referring provider receives a report from the provider to whom the patient was referred</t>
  </si>
  <si>
    <t>Number of patients with a referral, for which the referring provider received a report from the provider to whom the patient was referred.</t>
  </si>
  <si>
    <t>Number of patients, regardless of age, who were referred by one provider to another provider, and who had a visit during the measurement period.</t>
  </si>
  <si>
    <t>Child and Adolescent Major Depressive Disorder (MDD): Suicide Risk Assessment</t>
  </si>
  <si>
    <t>Percentage of patient visits for those patients aged 6 through 17 years with a diagnosis of major depressive disorder with an assessment for suicide risk</t>
  </si>
  <si>
    <t>Patient visits with an assessment for suicide risk</t>
  </si>
  <si>
    <t>All patient visits for those patients aged 6 through 17 years with a diagnosis of major depressive disorder</t>
  </si>
  <si>
    <t>1365</t>
  </si>
  <si>
    <t>Evaluation or Interview for Risk of Opioid Misuse</t>
  </si>
  <si>
    <t>All patients 18 and older prescribed opiates for longer than six weeks duration evaluated for risk of opioidmisuse using a brief validated instrument (e.g. Opioid Risk Tool, SOAPP-R) or patient interview documented at leastonce during Opioid Therapy in the medical record</t>
  </si>
  <si>
    <t>Patients evaluated for risk of misuse of opiates by using a brief validated instrument (e.g., Opioid Risk Tool, Opioid Assessment for Patients with Pain, revised (SOAPP-R)) or patient interview at least once during opioid therapy</t>
  </si>
  <si>
    <t>All patients 18 and older prescribed opiates for longer than six weeks duration</t>
  </si>
  <si>
    <t>Alcohol Drug Use: Assessing Status After Discharge</t>
  </si>
  <si>
    <t>30-Day all-cause unplanned readmission following psychiatric hospitalization in an IPF</t>
  </si>
  <si>
    <t>This facility-level measure estimates an unplanned, 30-day, risk-standardized readmission rate for adult Medicare fee-for-service (FFS) patients with a principal discharge diagnosis of a psychiatric disorder or dementia/Alzheimer's disease. The measurement year begins on January 1. The performance period used to identify cases in the denominator is 24 months. Data from the start of the performance period through July 30 following the performance period are used to identify readmissions. Data from 12 months prior to the start of the performance period through the performance period are used to identify risk factors.</t>
  </si>
  <si>
    <t>The risk-adjusted outcome measure does not have a traditional numerator and denominator. Here we describe the outcome being measured. A readmission is defined as any admission, for any reason, to an IPF or a short-stay acute care hospital (including Critical Access Hospitals) that occurs within 30 days after the discharge date from an eligible index admission to an IPF, except those considered planned. The measure uses the CMS 30-day HWR Measure Planned Readmission Algorithm, Version 3.0.</t>
  </si>
  <si>
    <t>The risk-adjusted outcome measure does not have a traditional numerator and denominator. Here we describe the target population for measurement. The target population for this measure is adult Medicare FFS beneficiaries discharged from an IPF. The measure is based on all eligible index admissions from the target population. A readmission within 30-days will also be eligible as an index admission, if it meets all other eligibility criteria. Patients may have more than one index admission within the measurement period.
The denominator includes admissions to IPFs for patients:
-¢ Age 18 or older at admission
-¢ Discharged alive
-¢ Enrolled in Medicare FFS Parts A and B during the 12 months before the admission date, month of admission, and at least one month after the month of discharge from the index admission
-¢ Discharged with a principal diagnosis of psychiatric illness included in one of the Agency for Healthcare Research and Quality (AHRQ) Clinical Classification Software (CCS) ICD-9 groupings</t>
  </si>
  <si>
    <t>The denominator excludes admissions for patients:
-¢ Discharged against medical advice (AMA) because the IPF may have limited opportunity to complete treatment and prepare for discharge.
-¢ With unreliable demographic and vital status data defined as:
o Age greater than 115 years
o Missing gender
o Discharge status of -œdead- but with subsequent admissions
o Death date prior to admission date
o Death date within the admission and discharge dates but the discharge status was not -œdead-
-¢ With readmissions on the day of discharge or day following discharge because those readmissions are likely transfers to another inpatient facility. The hospital that discharges the patient to home or a non-acute care setting is accountable for subsequent readmissions.
-¢ With readmissions two days following discharge because readmissions to the same IPF within two days of discharge are combined into the same claim as the index admission and do not appear as readmissions due to the interrupted stay billing policy. Therefore, complete data on readmissions within two days of discharge are not available.</t>
  </si>
  <si>
    <t>Alcohol &amp; Other Drug Use Disorder Treatment at Discharge</t>
  </si>
  <si>
    <t>This rate describes only those who receive a prescription for FDA-approved medications for alcohol or drug use disorder OR a referral for addictions treatment.</t>
  </si>
  <si>
    <t>The number of patients who received a prescription at discharge for medication for treatment of alcohol or drug use disorder OR a referral for addictions treatment.</t>
  </si>
  <si>
    <t>The number of hospitalized inpatients 18 years of age and older identified with an alcohol or drug use disorder.</t>
  </si>
  <si>
    <t>The following 11 exclusions apply:
-¢ Patients less than 18 years of age
-¢ Patient drinking at unhealthy levels who do not meet criteria for an alcohol use disorder
-¢ Patients who are cognitively impaired
-¢ Patients who expire 
-¢ Patients discharged to another hospital 
-¢ Patients who left against medical advice
-¢ Patients discharged to another healthcare facility
-¢ Patients discharged to home or another healthcare facility for hospice care
-¢ Patients who have a length of stay less than or equal to three days or greater than 120 days
-¢ Patients who do not reside in the United States
-¢ Patients receiving Comfort Measures Only documented</t>
  </si>
  <si>
    <t>Alcohol &amp; Other Drug Use Disorder Treatment Provided or Offered at Discharge</t>
  </si>
  <si>
    <t>This measure describes patients who are identified with alcohol or drug use disorder who receive or refuse at discharge a prescription for FDA-approved medications for alcohol or drug use disorder; OR who receive or refuse a referral for addictions treatment.</t>
  </si>
  <si>
    <t>The number of patients who received or refused at discharge a prescription for medication for treatment of alcohol or drug use disorder OR received or refused a referral for addictions treatment.</t>
  </si>
  <si>
    <t>HCBS CAHPS Measure (1 of 19):  Staff are reliable and helpful</t>
  </si>
  <si>
    <t>Staff are reliable and helpful:  top-box score composed of 6 survey items</t>
  </si>
  <si>
    <t>Average proportion of respondents that gave the most positive response on 6 survey items</t>
  </si>
  <si>
    <t>The denominator for all HCBS CAHPS measures is the number of survey respondents.</t>
  </si>
  <si>
    <t>Patient Reported Data/Survey</t>
  </si>
  <si>
    <t>2267</t>
  </si>
  <si>
    <t>HCBS CAHPS Measure (10 of 19):  Global rating of case manager</t>
  </si>
  <si>
    <t>Global rating of case manager: Top box score on a 0-10 scale</t>
  </si>
  <si>
    <t>HCBS CAHPS Measure (11 of 19):  Would recommend personal assistance/behavioral health staff to family and friends</t>
  </si>
  <si>
    <t>Would recommend personal assistance/behavioral health staff to family and friends: Top box score on a 1-4 sale (Definitely no, Probably no, Probably yes, Definitely yes)</t>
  </si>
  <si>
    <t>Average proportion of respondents that gave the most positive responses of 'Definitely Yes' on a 1-4 scale</t>
  </si>
  <si>
    <t>HCBS CAHPS Measure (12 of 19):  Would recommend homemaker to family and friends</t>
  </si>
  <si>
    <t>Would recommend homemaker to family and friends:  Top box score on a 1-4 scale (Definitely no, Probably no, Probably yes, Definitely yes).</t>
  </si>
  <si>
    <t>Average proportion of respondents that gave the most positive responses of 'definitely yes' on a 1-4 scale</t>
  </si>
  <si>
    <t>HCBS CAHPS Measure (13 of 19):  Would recommend case manager to family and friends</t>
  </si>
  <si>
    <t>Would recommend case manager to family and friends: Top box score on a 1-4 scale (Definitely no, Probably no, Probably yes, Definitely yes).</t>
  </si>
  <si>
    <t>Average proportion of respondents that gave the most positive response of 'definitely yes' on a 1-4 scale</t>
  </si>
  <si>
    <t>HCBS CAHPS Measure (14 of 19):  Unmet need in dressing/bathing due to lack of help</t>
  </si>
  <si>
    <t>Average proportion of respondents that gave the most positive response of "no" on a 1-2 scale (Yes, No).</t>
  </si>
  <si>
    <t>HCBS CAHPS Measure (15 of 19):  Unmet need in meal preparation/eating due to lack of help</t>
  </si>
  <si>
    <t>Unmet need in meal preparation/eating due to lack of help: Top box score on a Yes, No scale</t>
  </si>
  <si>
    <t>Average proportion of respondents that gave the most positive response of 'no' on a 1-2 scale (Yes, No).</t>
  </si>
  <si>
    <t>HCBS CAHPS Measure (17 of 19):  Unmet need in toileting due to lack of help</t>
  </si>
  <si>
    <t>Unmet need in toileting due to lack of help:  Top box score on a Yes, No scale</t>
  </si>
  <si>
    <t>HCBS CAHPS Measure (18 of 19):  Unmet need with household tasks due to lack of help</t>
  </si>
  <si>
    <t>Unmet need with household tasks due to lack of help:  Top box score on a Yes, No scale</t>
  </si>
  <si>
    <t>Average proportion of respondents that gave the most positive responses of 'no' on a 1-2 scale (Yes, No).</t>
  </si>
  <si>
    <t>HCBS CAHPS Measure (19 of 19):  Hit or hurt by staff</t>
  </si>
  <si>
    <t>Hit or hurt by staff:  Top box score on a Yes, No scale</t>
  </si>
  <si>
    <t>HCBS CAHPS Measure (2 of 19):  Staff listen and communicate well.</t>
  </si>
  <si>
    <t>Staff  listen and communicate well:  Top box score composed of 11 survey items.</t>
  </si>
  <si>
    <t>Average proportion of respondents that give the most positive response on 11 survey items</t>
  </si>
  <si>
    <t>HCBS CAHPS Measure (3 of 19):  Case manager is helpful</t>
  </si>
  <si>
    <t>Case manager is helpful:  Top box score composed of 3 survey items</t>
  </si>
  <si>
    <t>Average proportion of respondents that give the most positive response on 3 survey items</t>
  </si>
  <si>
    <t>HCBS CAHPS Measure (4 of 19):  Choosing the services that matter to you.</t>
  </si>
  <si>
    <t>Choosing the services that matter to you:  Top box score composed of 2 survey items.</t>
  </si>
  <si>
    <t>HCBS CAHPS Measure (5 of 19):  Transportation to medical appointments</t>
  </si>
  <si>
    <t>Transportation to medical appointments: Top-box score composed of 3 survey items</t>
  </si>
  <si>
    <t>HCBS CAHPS Measure (6 of 19):  Personal safety and respect</t>
  </si>
  <si>
    <t>Personal safety and respect:  Top-box scores composed of 3 survey items</t>
  </si>
  <si>
    <t>Average proportion of respondents that gave the most positive response on 3 survey items.</t>
  </si>
  <si>
    <t>HCBS CAHPS Measure (7 of 19):  Planning your time and activities</t>
  </si>
  <si>
    <t>Planning your time and activities:  Top box score composed of 6 survey items</t>
  </si>
  <si>
    <t>Average proportion of respondents that gave the most positive response on 6 survey items.</t>
  </si>
  <si>
    <t>HCBS CAHPS Measure (8 of 19):  Global rating of personal assistance and behavioral health staff</t>
  </si>
  <si>
    <t>Global rating of personal assistance and behavioral health staff:  Top box scores on a 0-10 scale.</t>
  </si>
  <si>
    <t>Average proportion of respondents that gave the most positive response of 9 or 10 on a 0-10 scale.</t>
  </si>
  <si>
    <t>Follow-Up After Hospitalization for Mental Illness (7-Day Follow-Up)</t>
  </si>
  <si>
    <t>Patients 6 years and older as of the date of discharge who were discharged from an acute inpatient setting (including acute care psychiatric facilities) with a principal diagnosis of mental illness during the first 11 months of the measurement year (e.g., January 1 to December 1).</t>
  </si>
  <si>
    <t>Improvement in Confusion Frequency</t>
  </si>
  <si>
    <t>Percentage of home health episodes of care during which patients are confused less often.</t>
  </si>
  <si>
    <t>Number of home health episodes of care where the discharge assessment indicates the patient is confused less often at discharge than at start (or resumption) of care.</t>
  </si>
  <si>
    <t>Number of home health episodes of care ending with a discharge during the reporting period, other than those covered by generic or measure-specific exclusions.</t>
  </si>
  <si>
    <t>Home health episodes of care for which the patient, at start/resumption of care, was not confused at any time, episodes that end with inpatient facility transfer or death, or patient is nonresponsive.</t>
  </si>
  <si>
    <t>Improvement in Anxiety Level</t>
  </si>
  <si>
    <t>Percentage of home health episodes of care during which the patient's anxiety became less frequent.</t>
  </si>
  <si>
    <t>Number of home health episodes of care where the discharge assessment indicates the patient had less frequent anxiety at discharge than at start (or resumption) of care.</t>
  </si>
  <si>
    <t>Home health episodes of care for which the patient, at start/resumption of care, was not anxious, episodes that end with inpatient facility transfer or death, or patient is nonresponsive.</t>
  </si>
  <si>
    <t>Stabilization in Anxiety Level</t>
  </si>
  <si>
    <t>Percentage of home health episodes of care during which the patient's anxiety became less frequent or stayed the same as at admission.</t>
  </si>
  <si>
    <t>Number of home health episodes of care where the discharge assessment indicates the patient had the same or less frequent anxiety at discharge than at start (or resumption) of care.</t>
  </si>
  <si>
    <t>Home health episodes of care for which the patient, at start/resumption of care, was  anxious all of the time OR was nonresponsive at start/resumption of care or at discharge, episodes that end with inpatient facility transfer or death, or patient is nonresponsive.</t>
  </si>
  <si>
    <t>Improvement in Behavior Problem Frequency</t>
  </si>
  <si>
    <t>Percentage of home health episodes of care during which patients have less behavior problems such as yelling, hitting or getting lost.</t>
  </si>
  <si>
    <t>Number of home health episodes of care where the discharge assessment indicates the patient had less frequent behavior problems at discharge than at start (or resumption) of care.</t>
  </si>
  <si>
    <t>Home health episodes of care for which the patient, at start/resumption of care, did not display problem behaviors, episodes that end with inpatient facility transfer or death, or patient is nonresponsive.</t>
  </si>
  <si>
    <t>Patients discharged on multiple antipsychotic medications with appropriate justification</t>
  </si>
  <si>
    <t>The proportion of patients discharged from a hospital-based inpatient psychiatric setting on two or more antipsychotic medications with appropriate justification. This measure is a part of a set of seven nationally implemented measures that address hospital-based inpatient psychiatric services (HBIPS-1: Admission Screening for Violence Risk, Substance Use, Psychological Trauma History and Patient Strengths completed, HBIPS-2: Physical Restraint, HBIPS-3: Seclusion, HBIPS-4: Multiple Antipsychotic Medications at Discharge, HBIPS-6: Post Discharge Continuing Care Plan and HBIPS-7: Post Discharge Continuing Care Plan Transmitted) that are used in The Joint Commission's accreditation process. Note that this is a paired measure with HBIPS-4 (Patients discharged on multiple antipsychotic medications).</t>
  </si>
  <si>
    <t>Psychiatric inpatients discharged on two or more routinely scheduled antipsychotic medications with appropriate justification</t>
  </si>
  <si>
    <t>Patients who expired  Patients with an unplanned departure resulting in discharge due to elopement  Patients with an unplanned departure resulting in discharge due to failing to return from leave  Patients with a length of stay less than or equal to 3 days</t>
  </si>
  <si>
    <t>Discharged to the Community with Behavioral Problems</t>
  </si>
  <si>
    <t>Percentage of home health episodes of care at the end of which the patient was discharged, with no assistance available, demonstrating behavior problems.</t>
  </si>
  <si>
    <t>Number of home health episodes of care where the discharge assessment indicated the patient remained in the home, did not have a live-in caregiver, and demonstrated at least two behavior problems.</t>
  </si>
  <si>
    <t>Home health episodes of care for which discharge disposition is unknown at discharge, OR episodes that end with inpatient facility transfer or death.</t>
  </si>
  <si>
    <t>Depression Interventions Implemented During All Episodes of Care</t>
  </si>
  <si>
    <t>Percentage of home health episodes of care during which depression interventions were included in the physician-ordered plan of care and implemented (since the previous OASIS assessment).</t>
  </si>
  <si>
    <t>Number of home health episodes of care during which depression interventions were included in the physician-ordered plan of care and implemented (since the previous OASIS assessment).</t>
  </si>
  <si>
    <t>Home health episodes  for which assessment did not indicate symptoms/diagnosis of depression since the previous OASIS assessment , OR patient was non-responsive,  OR patient died.</t>
  </si>
  <si>
    <t>Depression Interventions Implemented During Long Term Episodes of Care</t>
  </si>
  <si>
    <t>Percentage of long term home health episodes of care during which depression interventions were included in the physician-ordered plan of care and implemented (since the previous OASIS assessment).</t>
  </si>
  <si>
    <t>Depression Interventions Implemented During Short Term Episodes of Care</t>
  </si>
  <si>
    <t>Percentage of short term home health episodes of care during which depression interventions were included in the physician-ordered plan of care and implemented.</t>
  </si>
  <si>
    <t>Number of home health episodes of care during which depression interventions were included in the physician-ordered plan of care and implemented.</t>
  </si>
  <si>
    <t>Depression Interventions in Plan of Care</t>
  </si>
  <si>
    <t>Percentage of home health episodes of care in which the physician-ordered plan of care  includes  interventions for depression such as medication, referral for other treatment, or a monitoring plan for current treatment.</t>
  </si>
  <si>
    <t>Number of home health episodes of care in which patients had a physician-ordered plan of care that includes interventions for depression such as medication, referral for other treatment, or a monitoring plan for current treatment.</t>
  </si>
  <si>
    <t>Home health episodes of care where patient does not have symptoms or diagnosis of depression, OR patient is non-responsive.</t>
  </si>
  <si>
    <t>Use of first line psychosocial care for children and adolescents on antipsychotics</t>
  </si>
  <si>
    <t>the percentage of children and adolescents 1â€“17 years of age with a new prescription for an antipsychotic, but no indication for antipsychotics, who had documentation of psychosocial care as first-line treatment</t>
  </si>
  <si>
    <t>- Cesarean birth while not in labor and with no history of a prior uterine surgery</t>
  </si>
  <si>
    <t>Cognitive Impairment Assessment Among Older Adults (75 Years and Older)</t>
  </si>
  <si>
    <t>Percentage of patients ages 75 years or older with documentation in the electronic health record (EHR) at least once during the measurement period of (1) results from a standardized cognitive impairment assessment tool, or (2) a patient or informant interview.</t>
  </si>
  <si>
    <t>Patients with results from a standardized cognitive impairment assessment tool, or a patient or informant interview documented in the EHR at least once during the measurement period.</t>
  </si>
  <si>
    <t>Patients ages 75 and older with a visit during the measurement period.</t>
  </si>
  <si>
    <t>Patients diagnosed with dementia before the start of the measurement period and whose diagnosis remained active throughout the measurement period or patients receiving hospice services during the measurement period</t>
  </si>
  <si>
    <t>Preventive Care and Screening: Unhealthy Alcohol Use: Screening &amp; Brief Counseling</t>
  </si>
  <si>
    <t>Percentage of patients aged 18 years and older who were screened at least once within the last 24 months for unhealthy alcohol use using a systematic screening method AND who received brief counseling if identified as an unhealthy alcohol user</t>
  </si>
  <si>
    <t>Patients who were screened at least once within the last 24 months for unhealthy alcohol use using a systematic screening method AND who received brief counseling if identified as an unhealthy alcohol user 
Definitions: 
Systematic screening method - For purposes of this measure, one of the following systematic methods to assess unhealthy alcohol use must be utilized. Systematic screening methods and thresholds for defining unhealthy alcohol use include: 
AUDIT Screening Instrument (score &gt;= 8) 
AUDIT-C Screening Instrument (score &gt;=4 for men; score &gt;=3 for women) 
Single Question Screening - How many times in the past year have you had 5 (for men) or 4 (for women and all adults older than 65 y) or more drinks in a day? (response &gt;=2) 
Brief counseling - Brief counseling for unhealthy alcohol use refers to one or more counseling sessions, a minimum of 5-15 minutes, which may include: feedback on alcohol use and harms; identification of high risk situations for drinking and coping strategies; increased motivation and the development of a personal plan to reduce drinking.</t>
  </si>
  <si>
    <t>All patients aged 18 years and older who were seen twice for any visits or who had at least one preventive care visit during the two-year measurement period</t>
  </si>
  <si>
    <t>Parkinsons</t>
  </si>
  <si>
    <t>EHR,
Registry</t>
  </si>
  <si>
    <t>2152</t>
  </si>
  <si>
    <t>Annual Parkinson's Disease Diagnosis Review</t>
  </si>
  <si>
    <t>Percentage of all patients with a diagnosis of PD who had their diagnosis reviewed* in the past 12 months.</t>
  </si>
  <si>
    <t>Percentage of all patients with a diagnosis of PD who had their diagnosis reviewed* in the past 12 months. 
*Reviewed is defined as an evaluation of the UK Parkinson's Disease Society Brain Bank Clinical Diagnostic Criteria available at http://www.ncbi.nlm.nih.gov/projects/gap/cgi-bin/GetPdf.cgi?id=phd000042 Accessed on April 8, 2015.</t>
  </si>
  <si>
    <t>All patients with a diagnosis of PD.</t>
  </si>
  <si>
    <t>Administrative Clinical Data,
Electronic Clinical Data,
Registry</t>
  </si>
  <si>
    <t>Avoidance of Dopamine-Blocking Medications in Patients with Parkinson's Disease</t>
  </si>
  <si>
    <t>Percentage of patients with PD prescribed a contraindicated dopamine-blocking agent* (i.e., anti-psychotic, anti-nausea, anti-Gastroesophageal Reflux Disease (GERD)). 
Note: A lower score is desirable.</t>
  </si>
  <si>
    <t>Patients with PD prescribed a contraindicated dopamine blocking agent* (i.e., anti-psychotic, anti-nausea, anti-GERD). 
*Dopamine blocking agents are: Acepromazine, amisulpride, amoxapine, asenapine, azaperone, aripiprazole, benperidol, bromopride, butaclamol, chlorpromazine, chloprothixene, clomipramine, clopenthixol, droperidol, eticlopride, flupenthixol, fluphenazine, haloperidol, hydroxyzine, iodobenzamide, levomepromazine, loxapine, mesoridazine, metoclopramide, nafadotride, nemonapride, olanzapine, paliperidone, penfluridol, perazine, perphenazine, pimozide, prochlorperazine, promazine, promethazine, raclopride, remoxipride, reserpine, risperidone, spipersone, spiroxatrine, stepholidine, sulpride, sultopride, tetrabenazine, tetrahydropalmatine, thiethylperazine, thioridazine, thiothixene, tiapride, trifluoperazine, trifluperidol, triflupromazine, trimipramine, and ziprasidone. Exceptions: clozapine, quetiapine</t>
  </si>
  <si>
    <t>Administrative Claims,
Administrative Clinical Data,
Electronic Clinical Data</t>
  </si>
  <si>
    <t>Psychiatric Symptoms Assessment for Patients with Parkinson's Disease</t>
  </si>
  <si>
    <t>Percentage of all patients with a diagnosis of PD who were assessed* for psychiatric symptoms** in the past 12 months.</t>
  </si>
  <si>
    <t>Cognitive Impairment or Dysfunction Assessment for Patients with Parkinson's Disease</t>
  </si>
  <si>
    <t>Percentage of all patients with a diagnosis of PD who were assessed* for cognitive impairment or dysfunction in the past 12 months.</t>
  </si>
  <si>
    <t>All patients with a diagnosis of PD who were assessed* for cognitive impairment or dysfunction in the past 12 months. 
*Assessed is defined as use of a screening tool or referral to neuropsychologist for testing. Screening tools approved for use in this measure include:(1) 
ï‚· Mini-Mental Status Examination (MMSE)(2,3) 
ï‚· Montreal Cognitive Assessment (MoCA)(2,3) 
ï‚· Dementia Rating Scale (DRS-2) 
ï‚· Parkinson's Disease Dementia -“ Short Screen (PDD-SS) 
ï‚· Parkinson Neuropsychiatric Dementia Assessment (PANDA) 
ï‚· Parkinson's Disease- Cognitive Rating Scale (PD-CRS) 
ï‚· Scales for Outcomes of Parkinson's Disease -“ Cognition (SCOPA- Cog)</t>
  </si>
  <si>
    <t>Querying About Symptoms of Autonomic Dysfunction for Patients with Parkinson's Disease</t>
  </si>
  <si>
    <t>Percentage of all patients with a diagnosis of PD (or caregivers, as appropriate) who were queried about symptoms of autonomic dysfunction* in the past 12 months.</t>
  </si>
  <si>
    <t>Percentage of all patients with a diagnosis of PD (or caregivers, as appropriate) who were queried about symptoms of autonomic dysfunction* in the past 12 months. 
*autonomic dysfunction is defined as: orthostatic hypotension or intolerance, constipation, urinary urgency, incontinence, and nocturia, fecal incontinence, urinary retention requiring catheterization, delayed gastric emptying, dysphagia, drooling, hyperhidrosis, or sexual dysfunction.</t>
  </si>
  <si>
    <t>Querying About Sleep Disturbances for Patients with Parkinson's Disease</t>
  </si>
  <si>
    <t>Percentage of all patients with a diagnosis of PD (or caregivers, as appropriate) who were queried about sleep disturbances* in the past 12 months.</t>
  </si>
  <si>
    <t>Patients with a diagnosis of PD (or caregivers, as appropriate) who were queried about sleep disturbances* in the past 12 months. 
*Sleep disturbances are defined as excessive daytime sleepiness, insomnia/fragmentation (including nocturnal motor features), dream enactment/REM Sleep behavior symptoms, Restless Leg Syndrome, or sleep disorder breathing (obstructive sleep apnea).</t>
  </si>
  <si>
    <t>Parkinson's Disease Rehabilitative Therapy Options</t>
  </si>
  <si>
    <t>Percentage of all patients with a diagnosis of PD (or caregiver(s), as appropriate) who had rehabilitative therapy options (i.e., physical, occupational, and speech therapy) discussed in the past 12 months.</t>
  </si>
  <si>
    <t>All patients with a diagnosis of PD (or caregiver(s), as appropriate) who had rehabilitative therapy options (i.e., physical, occupational, and speech therapy) discussed in the past 12 months.</t>
  </si>
  <si>
    <t>Counseling Patients with Parkinson's Disease About Regular Exercise Regimen</t>
  </si>
  <si>
    <t>Percentage of patients with PD counseled on importance of and provided recommendations on regular exercise regimen* in the past 12 months.</t>
  </si>
  <si>
    <t>Percentage of patients with PD counseled on importance of and provided recommendations on regular exercise regimen* in the past 12 months. 
*Regular exercise regimen is defined as at least 150 minutes of moderate-intensity activity each week per the Department of Health and Human Services (HHS).(1)</t>
  </si>
  <si>
    <t>Querying About Parkinson's Disease Medication-Related Motor Complications</t>
  </si>
  <si>
    <t>Percentage of all visits for patients with a diagnosis of PD where patients (or caregiver(s), as appropriate) were queried about dopaminergic medication-related motor complications (i.e., wearing off, dyskinesia, dystonia, on-off phenomena, and amount of off time).</t>
  </si>
  <si>
    <t>All visits for patients with a diagnosis of PD where patients (or caregiver(s), as appropriate) were queried about dopaminergic medication-related motor complications (i.e., wearing off, dyskinesia, dystonia, on-off phenomena, and amount of off time).</t>
  </si>
  <si>
    <t>All visits for patients with a diagnosis of PD on a dopaminergic medication (i.e., levodopa, agonists, monomine oxidase (MAO) inhibitors, and cathechol-O-methyl transferase (COMT) inhibitors).</t>
  </si>
  <si>
    <t>Patient is unable to communicate and caregiver/informant is unavailable to provide information.</t>
  </si>
  <si>
    <t>Advanced Care Planning for Patients with Parkinson's Disease</t>
  </si>
  <si>
    <t>Percentage of patients with PD who have an Advance Care Directive completed or have a designated Power of Attorney for Medical Decisions in the last 12 months.</t>
  </si>
  <si>
    <t>Patients with PD who have an Advance Care Directive completed or have a designated Power of Attorney for Medical Decisions in the last 12 months.</t>
  </si>
  <si>
    <t>Patient already has an Advance Care Directive that has been given to provider and information reviewed with provider.</t>
  </si>
  <si>
    <t>Depression screening by primary care providers: adults</t>
  </si>
  <si>
    <t>Percent of primary care physician office visits that screen adults aged 19 years and older for depression</t>
  </si>
  <si>
    <t>Number of primary care physician office visits by patients aged 19 years and over that included depression screening</t>
  </si>
  <si>
    <t>Number of primary care physician office visits by patients aged 19 years and over</t>
  </si>
  <si>
    <t>Social-emotional support lacking: Adults (percent)</t>
  </si>
  <si>
    <t>Percent of adults 18 years and over who report not receiving sufficient social-emotional support</t>
  </si>
  <si>
    <t>Sample respondents age 18+ who report inadequate emotional support</t>
  </si>
  <si>
    <t>Sample respondents age 18+ with who answered the question about emotional support</t>
  </si>
  <si>
    <t>Treatment: adults with major depressive episode</t>
  </si>
  <si>
    <t>Percent of adults aged 18 years and older with major depressive episode</t>
  </si>
  <si>
    <t>Number of persons aged 18 years and over with major depressive episode within the past 12 months who received treatment</t>
  </si>
  <si>
    <t>Number of persons aged 18 years and over with major depressive episode in the past 12 months</t>
  </si>
  <si>
    <t>Health education, suicide prevention: schools</t>
  </si>
  <si>
    <t>Percent of elementary, middle, and senior high schools that provide comprehensive school health education to prevent health problems in suicide</t>
  </si>
  <si>
    <t>Number of elementary, middle, and senior high schools that provide health education on suicide prevention</t>
  </si>
  <si>
    <t>Number of elementary, middle, and senior high schools</t>
  </si>
  <si>
    <t>Hospital, Behavioral Healthcare, ACO, Transition</t>
  </si>
  <si>
    <t>AHRQ</t>
  </si>
  <si>
    <t>currently endorsed</t>
  </si>
  <si>
    <t xml:space="preserve">Hospital-based inpatient psychiatric services: the total number of hours that all patients admitted to a hospital-based inpatient psychiatric setting were maintained in physical restraint. </t>
  </si>
  <si>
    <t xml:space="preserve">This measure is used to assess the total number of hours that all patients admitted to a hospital-based inpatient psychiatric setting were maintained in physical restraint.
This measure represents the overall rate. The following rates are also reported:
      •Children age 1 through 12 years 
     •Adolescent age 13 through 17 years 
     •Adult age 18 through 64 years 
     •Older adult age greater than or equal to 65 years 
</t>
  </si>
  <si>
    <t>The total number of hours that all psychiatric inpatients were maintained in physical restraint</t>
  </si>
  <si>
    <t xml:space="preserve">Number of psychiatric inpatient days </t>
  </si>
  <si>
    <t>Hospital Inpatient</t>
  </si>
  <si>
    <t xml:space="preserve">Administrative clinical data, paper medical record
</t>
  </si>
  <si>
    <t>0640</t>
  </si>
  <si>
    <t xml:space="preserve">Depression care: percentage of patients 18 years of age or older with major depression or dysthymia who demonstrated a response to treatment 12 months (+/- 30 days) after an index visit. </t>
  </si>
  <si>
    <t xml:space="preserve">This measure is used to assess the percentage of patients 18 years of age or older with major depression or dysthymia who demonstrated a response to treatment 12 months (+/- 30 days) after an index visit. 
This measure applies to both patients with newly diagnosed and existing depression.
</t>
  </si>
  <si>
    <t>The number of patients who demonstrated a response to treatment, with a Patient Health Questionnaire-9 (PHQ-9) result that is reduced by at least 50 percent since the index PHQ-9 result, 12 months (+/- 30 days) after an index visit</t>
  </si>
  <si>
    <t xml:space="preserve">The eligible population:
•Patients 18 years of age or older at the index visit 
•An index visit occurs when ALL of the following criteria are met during a face-to-face visit or contact with an eligible provider in an eligible specialty: •A Patient Health Questionnaire-9 (PHQ-9) result greater than nine 
•An active diagnosis of major depression or dysthymia 
•The patient is NOT in a prior index period 
An index period begins with an index visit and is 13 months in duration 
</t>
  </si>
  <si>
    <t xml:space="preserve">The following exclusions must be applied to the eligible population:
•Patient has diagnosis of bipolar disorder (Bipolar Disorder Value Set*) 
•Patient has diagnosis of personality disorder (Personality Disorder Value Set*) 
The following exclusions are allowed to be applied to the eligible population:
•Patient was a permanent nursing home resident at any time during the measurement period 
•Patient was in hospice or receiving palliative care at any time during the measurement period 
•Patient died prior to the end of the measurement period 
</t>
  </si>
  <si>
    <t xml:space="preserve">Ambulatory/Office-based Care Behavioral Health Care, Hospital Outpatient
</t>
  </si>
  <si>
    <t xml:space="preserve">Administrative clinical data Electronic health/medical record Paper medical record </t>
  </si>
  <si>
    <t xml:space="preserve">Mental illness: risk-adjusted rate of readmission following discharge for a mental illness. </t>
  </si>
  <si>
    <t xml:space="preserve">This measure is used to assess the risk-adjusted rate of readmission following discharge for a mental illness.
The mental illnesses selected for this indicator are substance-related disorders; schizophrenia, delusional and non-organic psychotic disorders; mood/affective disorders; anxiety disorders; and selected disorders of adult personality and behavior. 
</t>
  </si>
  <si>
    <t xml:space="preserve">Cases within the denominator with a readmission for specific mental illness within 30 days of discharge after the index episode of care </t>
  </si>
  <si>
    <t xml:space="preserve">Number of episodes of care for selected mental illness discharged between April 1 and March 1 of the fiscal year </t>
  </si>
  <si>
    <t xml:space="preserve">Exclusions
      1.Records with an invalid health card number 
     2.Records with an invalid date of birth 
     3.Records with an invalid admission date 
     4.Records with an invalid discharge date 
     5.Discharged as a death 
     6.Cadaveric donor or stillbirth records (Admission Category = R or S) 
     7.Records that are dead on arrival 
</t>
  </si>
  <si>
    <t xml:space="preserve">Competency Assessment Instrument (CAI): provider's mean score on the "Client Preferences" scale. </t>
  </si>
  <si>
    <t xml:space="preserve">The Competency Assessment Instrument (CAI) measures 15 competencies needed to provide high quality care for those with severe and persistent mental illness (SPMI). This measure assesses the "Client Preferences" scale on the CAI; defined as "Learns and respects their clients' preferences regarding their treatment."
This measure is a component of a disaggregatable composite measure. The "Client Preferences" scale is one of 15 individual CAI scales. A summary total score (summary index) of all 15 scales is calculated.
</t>
  </si>
  <si>
    <t>Mean scale score on "Client Preferences" scale of the Competency Assessment Instrument (CAI)</t>
  </si>
  <si>
    <t>This measure applies to providers of services to those with serious mental illness (one provider at a time).</t>
  </si>
  <si>
    <t>Does not apply to this measure</t>
  </si>
  <si>
    <t xml:space="preserve">Competency Assessment Instrument (CAI): provider's mean score on the "Family Education" scale. </t>
  </si>
  <si>
    <t xml:space="preserve">The Competency Assessment Instrument (CAI) measures 15 competencies needed to provide high quality care for those with severe and persistent mental illness (SPMI). This measure assesses the "Family Education" scale on the CAI; defined as "Educates family members and other caregivers about mental illness."
This measure is a component of a disaggregatable composite measure. The "Family Education" scale is one of 15 individual CAI scales. A summary total score (summary index) of all 15 scales is calculated.
</t>
  </si>
  <si>
    <t>Mean scale score on "Family Education" scale of the Competency Assessment Instrument (CAI)</t>
  </si>
  <si>
    <t xml:space="preserve">Ambulatory/Office-based Care, Behavioral Health Care,
Community Health Care,
Managed Care Plans,
Rehabilitation Centers
Residential Care Facilities
Rural Health Care
</t>
  </si>
  <si>
    <t>Health professional survey</t>
  </si>
  <si>
    <t xml:space="preserve">Competency Assessment Instrument (CAI): provider's mean score on the "Evidence-based Practice" scale. </t>
  </si>
  <si>
    <t xml:space="preserve">The Competency Assessment Instrument (CAI) measures 15 competencies needed to provide high quality care for those with severe and persistent mental illness (SPMI). This measure assesses the "Evidence-based Practice" scale on the CAI; defined as "Focuses on services that have been demonstrated to improve outcomes."
This measure is a component of a disaggregatable composite measure. The "Evidence-based Practice" scale is one of 15 individual CAI scales. A summary total score (summary index) of all 15 scales is calculated.
</t>
  </si>
  <si>
    <t>Mean scale score on "Evidence-based Practice" scale of the Competency Assessment Instrument (CAI)</t>
  </si>
  <si>
    <t xml:space="preserve">Competency Assessment Instrument (CAI): provider's mean score on the "Team Value" scale. </t>
  </si>
  <si>
    <t xml:space="preserve">The Competency Assessment Instrument (CAI) measures 15 competencies needed to provide high quality care for those with severe and persistent mental illness (SPMI). This measure assesses the "Team Value" scale on the CAI; defined as "Provides services as part of a strongly coordinated team."
This measure is a component of a disaggregatable composite measure. The "Team Value" scale is one of 15 individual CAI scales. A summary total score (summary index) of all 15 scales is calculated.
</t>
  </si>
  <si>
    <t>Mean scale score on "Team Value" scale of the Competency Assessment Instrument (CAI)</t>
  </si>
  <si>
    <t xml:space="preserve">Competency Assessment Instrument (CAI): provider's mean score on the "Family Involvement" scale. </t>
  </si>
  <si>
    <t xml:space="preserve">The Competency Assessment Instrument (CAI) measures 15 competencies needed to provide high quality care for those with severe and persistent mental illness (SPMI). This measure assesses the "Family Involvement" scale on the CAI; defined as "Involves family members and helps them cope effectively."
This measure is a component of a disaggregatable composite measure. The "Family Involvement" scale is one of 15 individual CAI scales. A summary total score (summary index) of all 15 scales is calculated.
</t>
  </si>
  <si>
    <t>Mean scale score on "Family Involvement" scale of the Competency Assessment Instrument (CAI)</t>
  </si>
  <si>
    <t xml:space="preserve">Ambulatory/Office-based Care
Behavioral Health Care
Community Health Care
Managed Care Plans
Rehabilitation Centers
Residential Care Facilities
Rural Health Care
</t>
  </si>
  <si>
    <t xml:space="preserve">Competency Assessment Instrument (CAI): provider's mean score on the "Stigma" scale. </t>
  </si>
  <si>
    <t xml:space="preserve">The Competency Assessment Instrument (CAI) measures 15 competencies needed to provide high quality care for those with severe and persistent mental illness (SPMI). This measure assesses the "Stigma" scale on the CAI; defined as "Works with clients to cope with being stigmatized."
This measure is a component of a disaggregatable composite measure. The "Stigma" scale is one of 15 individual CAI scales. A summary total score (summary index) of all 15 scales is calculated.
</t>
  </si>
  <si>
    <t>Mean scale score on "Stigma" scale of the Competency Assessment Instrument (CAI)</t>
  </si>
  <si>
    <t xml:space="preserve">Competency Assessment Instrument (CAI): provider's mean score on the "Community Resources" scale. </t>
  </si>
  <si>
    <t xml:space="preserve">The Competency Assessment Instrument (CAI) measures 15 competencies needed to provide high quality care for those with severe and persistent mental illness (SPMI). This measure assesses the "Community Resources" scale on the CAI; defined as "Refers clients to local employment, self-help and other rehabilitation programs."
This measure is a component of a disaggregatable composite measure. The "Community Resources" scale is one of 15 individual CAI scales. A summary total score (summary index) of all 15 scales is calculated.
</t>
  </si>
  <si>
    <t>Mean scale score on "Community Resources" scale of the Competency Assessment Instrument (CAI)</t>
  </si>
  <si>
    <t xml:space="preserve">Patient experiences of psychiatric care: percent of patients who responded positively to the "Outcome of Care" domain on the Inpatient Consumer Survey (ICS). </t>
  </si>
  <si>
    <t xml:space="preserve">Patient experiences of psychiatric care: percent of patients who responded positively to the "Participation in Treatment" domain on the Inpatient Consumer Survey (ICS). </t>
  </si>
  <si>
    <t xml:space="preserve">Patient experiences of psychiatric care: percent of patients who responded positively to the "Dignity" domain on the Inpatient Consumer Survey (ICS). </t>
  </si>
  <si>
    <t xml:space="preserve">Behavioral health care patients' experiences: percentage of adult patients who reported how often they were seen within 15 minutes of their appointment. </t>
  </si>
  <si>
    <t>This composite measure indicates the percentage of adult patients who indicated how much of a problem ("Not a problem," "A small problem," or "A big problem") they had getting treatment and information from their health plan or managed behavior health organization (MBHO). The "Getting Treatment and Information from the Plan or MBHO" composite measure is based on six questions for patients enrolled in managed care organizations and two questions for patient's enrolled in MBHOs on the Experience of Care and Health Outcomes (ECHO) Survey.</t>
  </si>
  <si>
    <t>The number of health plan members from the denominator who indicated "Not a problem," "A small problem," or "A big problem" on the questions regarding their experiences in getting treatment and information</t>
  </si>
  <si>
    <t>Health plan members age 18 years and older, enrolled in a managed care organization (MCO) or managed behavioral health organization (MBHO) for the previous 12 months with no more than one break in enrollment of up to 45 days during the enrollment period, who received behavioral care services and who answered the "Getting Treatment and Information from the Plan or MBHO" questions on the Experience of Care and Health Outcomes (ECHO) Survey</t>
  </si>
  <si>
    <t xml:space="preserve">Major depressive disorder (MDD): percentage of patients aged 18 years and older with a diagnosis of MDD who have a depression severity classification and who receive, at a minimum, treatment appropriate to their depression severity classification at the most recent visit during the measurement period. </t>
  </si>
  <si>
    <t>Assessment of integrated care: overall score on the Site Self Assessment (SSA) Evaluation Tool</t>
  </si>
  <si>
    <t xml:space="preserve">This measure is used to assess the overall score for the Site Self Assessment (SSA) Evaluation Tool. Survey respondents are instructed to focus on their site's current extent of integration for patient and family-centered primary care, behavioral and mental health care, using a 1 to 10 scale, where higher scores represent more complex levels of integrated care. The 18 characteristics are divided into two sections and include: Integrated Services and Patient and Family-Centeredness 1.Level of integration: primary care and mental/behavioral health care?  2.Screening and assessment for emotional/behavioral health needs (e.g., stress, depression, anxiety, substance abuse) (Alternate: If you are a behavioral or mental health site, screening and assessment for medical care needs)? 
3.Treatment plan(s) for primary care and behavioral/mental health care  4.Patient care that is based on (or informed by) best practice evidence for behavioral health (BH)/mental health (MH) and primary care  5.Patient/family involvement in care plan  6.Communication with patients about integrated care 7.Follow-up of assessments, tests, treatment, referrals and other services  8.Social support (for patients to implement recommend treatment)  9.Linking to Community Resources  Practice/Organization 1.Organizational leadership for integrated care 2.Patient care team for implementing integrated care  3.Providers' engagement with integrated care ("buy-in") 4.Continuity of care between primary care and behavioral/mental health 5.Coordination of referrals and specialists 
6.Data systems/patient records 7.Patient/family input to integration management 8.Physician, team and staff education and training for integrated care 
9.Funding sources/resources 
</t>
  </si>
  <si>
    <t>Overall score on the Site Self Assessment (SSA) Survey (see the related "Numerator Inclusions/Exclusions" field)</t>
  </si>
  <si>
    <t xml:space="preserve">This measure applies to sites that completed the Site Self Assessment (SSA) Survey (one site at a time).
</t>
  </si>
  <si>
    <t>Clinician Office/ Clinic /Physician Practice, Other, Emergency Department , Hospital, Nursing Home/SNF</t>
  </si>
  <si>
    <t>Assessment of integrated care: total score for the "Integrated Services and Patient and Family-Centeredness" characteristics on the Site Self Assessment (SSA) Evaluation Tool.</t>
  </si>
  <si>
    <t xml:space="preserve">This measure is used to assess the total score for the "Integrated Services and Patient and Family-Centeredness" characteristics on the Site Self Assessment (SSA) Evaluation Tool. 
Survey respondents are instructed to focus on their site's current extent of integration for patient and family-centered primary care, behavioral and mental health care, using a 1 to 10 scale, where higher scores represent more complex levels of integrated care. The 9 characteristics include:
1.Level of integration: primary care and mental/behavioral health care? 
2.Screening and assessment for emotional/behavioral health needs (e.g., stress, depression, anxiety, substance abuse) (Alternate: If you are a behavioral or mental health site, screening and assessment for medical care needs)? 
3.Treatment plan(s) for primary care and behavioral/mental health care 
4.Patient care that is based on (or informed by) best practice evidence for behavioral health (BH)/mental health (MH) and primary care 
5.Patient/family involvement in care plan 
6.Communication with patients about integrated care 
7.Follow-up of assessments, tests, treatment, referrals and other services 
8.Social support (for patients to implement recommend treatment) 
9.Linking to community resources 
</t>
  </si>
  <si>
    <t>Total score on the "Integrated Services and Patient and Family-Centeredness" characteristics (see the related "Numerator Inclusions/Exclusions" field)</t>
  </si>
  <si>
    <t>This measure applies to sites that completed the "Integrated Services and Patient and Family-Centeredness" characteristics on the Site Self Assessment (SSA) Survey (one site at a time).</t>
  </si>
  <si>
    <t>Percentage of patients with referrals, regardless of age, for which the referring provider receives a report from the provider to whom the patient was referred.</t>
  </si>
  <si>
    <t xml:space="preserve">Wyoming’s PCMH Program 
</t>
  </si>
  <si>
    <t>Patient Experience of Psychiatric Care as Measured by the Inpatient Consumer Survey (ICS)</t>
  </si>
  <si>
    <t>Number of patients who respond positively to the domain (outcome of care, dignity, rights, participation in treatment, hospital environment, and empowerment.) Each domain is calculated separately.
Six domains are embedded in the ICS. Hospitals can choose to participate in any of the six performance measures, one for each domain. The outcome of care domain includes questions about the effect of the hospital stay on the patient´s ability to deal with their illness and with social situations. The dignity domain includes questions about the quality of interactions between staff and patients that highlight a respectful relationship. The rights domain includes questions about the ability of patients to express disapproval with conditions or treatment and receive an appropriate response from the organization. The participation in treatment domain includes questions about patient´s involvement in their hospital treatment as well as coordination with the patient´s doctor or therapist from the community. The hospital environment includes questions about feeling safe in the hospital and the aesthetics of the hospital. The empowerment domain includes questions about patients having a choice of treatment options and about the helpfulness of their contact with their doctor or therapist.</t>
  </si>
  <si>
    <t>Number of patients completing at least 2 questions included in the domain. Domains (or measures) include outcome of care, dignity, rights, participation in treatment, hospital environment, and empowerment.</t>
  </si>
  <si>
    <t>Behavioral Health: Inpatient, Hospital, Long Term Acute Care</t>
  </si>
  <si>
    <t xml:space="preserve">ARHQ Measure Clearinghouse </t>
  </si>
  <si>
    <t>0726</t>
  </si>
  <si>
    <t>Cultural Competence</t>
  </si>
  <si>
    <t>Enrollee experience related to the following:
-¢ How often got an interpreter
-¢ Forms available in preferred language
-¢ Forms available in preferred format, such as large print or braille
Based on CAHPS Health Plan 5.0-Supplemental Items and CG CAHPS 2.0,
Adult
Supplemental
Items</t>
  </si>
  <si>
    <t>The average of the weighted, case-mix adjusted mean of response values for each question.</t>
  </si>
  <si>
    <t>The number of unique members who answered the "Cultural Competence" questions.</t>
  </si>
  <si>
    <t>Patient Reported Data/Survey,
QHP Enrollee Survey</t>
  </si>
  <si>
    <t>CMS Measure Inventory</t>
  </si>
  <si>
    <t>Cultural Competency Implementation Measure</t>
  </si>
  <si>
    <t>The Cultural Competence Implementation Measure is an organizational survey designed to assist healthcare organizations in identifying the degree to which they are providing culturally competent care and addressing the needs of diverse populations, as well as their adherence to 12 of the 45 NQF-endorsedÂ® cultural competency practices prioritized for the survey. The target audience for this survey includes healthcare organizations across a range of health care settings, including hospitals, health plans, community clinics, and dialysis organizations. Information
from the survey can be used for quality
improvement, provide information that can help
health care organizations establish benchmarks
and assess how they compare in
relation to peer organizations, and for public
reporting.</t>
  </si>
  <si>
    <t>The target audience for this survey includes health care organizations across a range of health care settings, including hospitals, health plans, community clinics, and dialysis organizations. The focus of the measure is the degree to which health care organizations have adopted or implemented 12 of the 45 NQF-endorsed cultural competency preferred practices.</t>
  </si>
  <si>
    <t>As mentioned above, the survey can be used to measure adherence to 12 of the 45-NQF endorsed cultural competence preferred practices. The survey could be used to focus on a particular type of health care organization, or more broadly to collect information across various organization types.</t>
  </si>
  <si>
    <t>Care Coordination</t>
  </si>
  <si>
    <t>Enrollee experience related to the following:
-¢ Doctor seemed informed and up-to-date about care from other health providers
-¢ Doctor had your medical records
-¢ Doctor followed up about blood test, x-ray results
-¢ Got blood test, x-ray results as soon as you needed them
-¢ Doctor talked about prescription drugs you are taking
-¢ Got help you needed from doctor's office manage your care among different providers
CAHPS Health Plan 5.0- Supplemental Items</t>
  </si>
  <si>
    <t>The number of unique members who responded to the "Access to Information" survey questions.</t>
  </si>
  <si>
    <t>Percent of the best possible score the plan earned on how well the plan coordinates members' care. (This includes whether doctors had the records and information they need about members' care and how quickly members got their test results.)</t>
  </si>
  <si>
    <t>See Description</t>
  </si>
  <si>
    <t>None listed</t>
  </si>
  <si>
    <t>Patient Engagement/Experience</t>
  </si>
  <si>
    <t>Cross-cultural communication measure derived from the cross-cultural communication domain of the C-CAT</t>
  </si>
  <si>
    <t>0-100 measure of cross-cultural communication related to patient-centered communication, derived from items on the staff and patient surveys of the Communication Climate Assessment Toolkit</t>
  </si>
  <si>
    <t>Cross-cultural communication component of patient-centered communication (aka socio-cultural context): an organization should create an environment that is respectful to populations with diverse backgrounds; this includes helping its workforce understand sociocultural factors that affect health beliefs and the ability to interact with the health care system. Measure is scored on 3 items from the C-CAT patient survey and 16 items from the C-CAT staff survey. Minimum of 100 patient responses and 50 staff responses.</t>
  </si>
  <si>
    <t>There are two components to the target population: staff (clinical and nonclinical) and patients. Sites using this measure must obtain at least 50 staff responses and at least 100 patient responses.</t>
  </si>
  <si>
    <t>Staff respondents who do not have direct contact with patients are excluded from questions that specifically address patient contact.</t>
  </si>
  <si>
    <t>Ambulatory Care: Clinician Office/Clinic, Ambulatory Care: Urgent Care - Ambulatory, Hospital</t>
  </si>
  <si>
    <t>Provider Tool</t>
  </si>
  <si>
    <t>NQF QPS</t>
  </si>
  <si>
    <t>1894</t>
  </si>
  <si>
    <t>Health literacy measure derived from the health literacy domain of the C-CAT</t>
  </si>
  <si>
    <t>0-100 measure of health literacy related to patient-centered communication, derived from items on the staff and patient surveys of the Communication Climate Assessment Toolkit</t>
  </si>
  <si>
    <t>Health literacy component of patient-centered communication: an organization should consider the health literacy level of its current and potential populations and use this information to develop a strategy for the clear communication of medical information verbally, in writing and using other media. Measure is scored based on 15 items from the patient survey of the C-CAT and 13 items from the staff survey of the C-CAT. Minimum of 100 patients responses and 50 staff responses.</t>
  </si>
  <si>
    <t>1898</t>
  </si>
  <si>
    <t>Individual engagement measure derived from the individual engagement domain of the C-CAT</t>
  </si>
  <si>
    <t>0-100 measure of individual engagement related to patient-centered communication, derived from items on the staff and patient surveys of the Communication Climate Assessment Toolkit</t>
  </si>
  <si>
    <t>Individual engagement: an organization should help its workforce engage all individuals, including those from vulnerable populations, through interpersonal communication that effectively elicits health needs, beliefs, and expectations; builds trust; and conveys information that is understandable and empowering. Measure is scored on 18 items from the patient survey of the C-CAT and 9 items from the staff survey of the C-CAT. Minimum of 100 patient responses and 50 staff responses.</t>
  </si>
  <si>
    <t>1892</t>
  </si>
  <si>
    <t>Language services measure derived from language services domain of the C-CAT</t>
  </si>
  <si>
    <t>0-100 measure of language services related to patient-centered communication, derived from items on the staff and patient surveys of the Communication Climate Assessment Toolkit (C-CAT)</t>
  </si>
  <si>
    <t>Language services component of patient-centered communication: an organization should determine what language assistance is required to communicate effectively with the population it serves, make this assistance easily available and train its workforce to access and use language assistance resources.</t>
  </si>
  <si>
    <t>There are two components to the target population: staff (clinical and nonclinical) and patients. Sites using this measure must obtain at least 50 staff responses and at least 100 patient responses, including at least 50 patients who prefer to speak a language other than English with their doctor.</t>
  </si>
  <si>
    <t>Staff respondents who do not have direct contact with patients are excluded from questions that specifically address patient contact.
Patient respondents who report a preference for speaking English with doctors are excluded from items that pertain to translation and interpretation services, as they are unlikely to have utilized these services.</t>
  </si>
  <si>
    <t>1896</t>
  </si>
  <si>
    <t>Leadership commitment measure derived from the leadership commitment domain of the C-CAT</t>
  </si>
  <si>
    <t>0-100 measure of leadership commitment to patient-centered communication, derived from items on the staff and patient surveys of the Communication Climate Assessment Toolkit</t>
  </si>
  <si>
    <t>Leadership commitment component of patient-centered communication: an organization should routinely examine its commitment, capacity and efforts to meet the communication need of the population it serves, including leadership involvement; mission, goals and strategies; policies and programs; budget allocations; and workforce values. Measure is scored based on 9 items from C-CAT patient survey and 16 items from C-CAT staff survey. Minimum of 100 patient responses and 50 staff responses</t>
  </si>
  <si>
    <t>Patient Reported Data, Provider Tool</t>
  </si>
  <si>
    <t>1905</t>
  </si>
  <si>
    <t>Performance evaluation measure derived from performance evaluation domain of the C-CAT</t>
  </si>
  <si>
    <t>0-100 measure of performance evaluation related to patient-centered communication, derived from items on the staff and patient surveys of the Communication Climate Assessment Toolkit</t>
  </si>
  <si>
    <t>Performance evaluation component of patient-centered communication: an organization should regularly monitor its performance with regard to each of the content areas (C-CAT domains of patient-centered communication) using structure, process and outcome measures, and make appropriate adjustments on the basis of these evaluations.</t>
  </si>
  <si>
    <t>1901</t>
  </si>
  <si>
    <t>Workforce development measure derived from workforce development domain of the C-CAT</t>
  </si>
  <si>
    <t>0-100 measure of workforce development related to patient-centered communication, derived from items on the staff and patient surveys of the Communication Climate Assessment Toolkit</t>
  </si>
  <si>
    <t>Workforce development component of patient-centered communication: an organization should ensure that the structure and capability of its workforce meets the communication needs of the population it serves, including by employing and training a workforce that reflects and appreciates the diversity of these populations. Measure is scored on 2 items from the C-CAT patient survey and 21 items from the C-CAT staff survey. Minimum of 100 patient responses and 50 staff responses.</t>
  </si>
  <si>
    <t>1888</t>
  </si>
  <si>
    <t>Follow-Up after ED visit for complex populations</t>
  </si>
  <si>
    <t>Percentage of ED visits for members 18 years of age and older with complex care coordination needs who had timely follow-up.</t>
  </si>
  <si>
    <t>CMS MUD</t>
  </si>
  <si>
    <t>Clinician/Group’s Cultural Competence Based on the CAHPS® Cultural Competence Item Set</t>
  </si>
  <si>
    <t>We recommend that the Clinicians/Groups’ Cultural Competence measures be calculated using the top box scoring method. The top box score refers to the percentage of patients whose responses indicated excellent performance for a given measure. This approach is a kind of categorical scoring because the emphasis is on the score for a specific category of responses. 
Two composites can be calculated from the item set: 1) Providers are caring and inspire trust (5 items), and 2) Providers are polite and considerate (3 Items).</t>
  </si>
  <si>
    <t>Adults with a visit to the provider for which the survey is being fielded within the last 12 months who responded to the item.</t>
  </si>
  <si>
    <t>Exclusions are made when sample is drawn from provider records. Only patients 18 or older and those who have had a visit with a provider in the last 12 months are sampled. Core question 4 verifies that the respondent got care from the provider in the last 12 months.</t>
  </si>
  <si>
    <t>1904</t>
  </si>
  <si>
    <t>Family Experiences with Coordination of Care (FECC)-15: Caregiver has access to medical interpreter when needed</t>
  </si>
  <si>
    <t>The Family Experiences with Coordination of Care (FECC) Survey was developed to gather information about the quality of care coordination being received by children with medical complexity (CMC) over the previous 12 months. The FECC Survey is completed by English- and Spanish-speaking caregivers of CMC aged 0-17 years with at least 4 medical visits in the previous year, and it includes all of the information needed to score 20 separate and independent quality measures, a sub-set of 8 of which are included in this submitted measure set. CMC are identified from administrative data using the Pediatric Medical Complexity Algorithm (PMCA)1, which uses up to 3 years’ worth of International Classification of Diseases—9th Revision (ICD-9) codes to classify a child’s illness with regard to chronicity and complexity.  CMC are children identified by the PMCA as having complex, chronic disease.
The full NQF submission includes a set of 8 of the FECC quality measures; this submission relates to FECC 15, described below.  The short descriptions of each quality measure follows; full details for FECC-15 are provided in the Detailed Measure Specifications (see S.2b):
2842: FECC-1: Has care coordinator
2843: FECC-3: Care coordinator helped to obtain community services
2844: FECC-5: Care coordinator asked about concerns and health changes
2845: FECC-7: Care coordinator assisted with specialist service referrals
2846: FECC-8: Care coordinator was knowledgeable, supportive and advocated for child’s needs
2847: FECC-9: Appropriate written visit summary content
2849: FECC-15: Caregiver has access to medical interpreter when needed
2850: FECC-16: Child has shared care plan
Each of the quality measures is scored on a 0-100 scale, with higher scores indicating better care. For dichotomous measures, a score of 100 indicates the child received the recommended care; a score of 0 indicates that they did not. Please see Detailed Measure Specifications (see S.2b) for additional measure-specific scoring information.</t>
  </si>
  <si>
    <t>The numerator for FECC-15 is specified in the Detailed Measure Specifications (see S.2b). A brief description of each numerator is laid out in Table 1 in section De.3, and a more detailed description of FECC-15 follows:
FECC-15: Caregivers of CMC who self-identify as having a preference for conducting medical visits in a language other than English should have access to a professional medical interpreter (live or telephonic) at all visits for which an interpreter is needed.</t>
  </si>
  <si>
    <t>The eligible population of caregivers for the FECC Survey overall is composed of those who meet the following criteria:
1. Parents or legal guardians of children 0-17 years of age
2. Child classified as having a complex, chronic condition using the Pediatric Medical Complexity Algorithm (PMCA) (see Simon TD, Cawthon ML et al. 2014)
3. Child had at least 4 visits to a healthcare provider over the previous year
While some of the FECC measures only apply to a subset of the overall eligible population for the survey (e.g., measures related to the quality of care coordination services provided are only scored for those caregivers who endorse having a care coordinator), eligibility for these quality measures can only be gleaned from responses to the FECC Survey itself.  This is analogous to the situation with many H-CAHPS measures, where, for example, measures about blood draws and laboratory testing are scored only for those who had the relevant service performed during the time frame or hospitalization in question.</t>
  </si>
  <si>
    <t>Denominator exclusions: 
1.	Child had died
2.	Caregiver spoke a language other than English or Spanish</t>
  </si>
  <si>
    <t>Health Plan, Population: Regional and State</t>
  </si>
  <si>
    <t>Claims (Only), Patient Reported Data</t>
  </si>
  <si>
    <t>2849</t>
  </si>
  <si>
    <t>Family Experiences with Coordination of Care (FECC)-1 Has Care Coordinator</t>
  </si>
  <si>
    <t>The Family Experiences with Coordination of Care (FECC) Survey was developed to gather information about the quality of care coordination being received by children with medical complexity (CMC) over the previous 12 months. The FECC Survey is completed by English- and Spanish-speaking caregivers of CMC aged 0-17 years with at least 4 medical visits in the previous year, and it includes all of the information needed to score 20 separate and independent quality measures, a sub-set of 8 of which are included in this submitted measure set. CMC are identified from administrative data using the Pediatric Medical Complexity Algorithm (PMCA)1, which uses up to 3 years’ worth of International Classification of Diseases—9th Revision (ICD-9) codes to classify a child’s illness with regard to chronicity and complexity.  CMC are children identified by the PMCA as having complex, chronic disease.
The full NQF submission includes a set of 8 of the FECC quality measures; this submission relates to FECC 1, described below.  The short descriptions of each quality measure follows; full details of FECC-1 are provided in the Detailed Measure Specifications (see S.2b):
2842: FECC-1: Has care coordinator
2843: FECC-3: Care coordinator helped to obtain community services
2844: FECC-5: Care coordinator asked about concerns and health changes
2845: FECC-7: Care coordinator assisted with specialist service referrals
2846: FECC-8: Care coordinator was knowledgeable, supportive and advocated for child’s needs
2847: FECC-9: Appropriate written visit summary content
2849: FECC-15: Caregiver has access to medical interpreter when needed
2850: FECC-16: Child has shared care plan
Each of the quality measures is scored on a 0-100 scale, with higher scores indicating better care. For dichotomous measures, a score of 100 indicates the child received the recommended care; a score of 0 indicates that they did not. Please see Detailed Measure Specifications (see S.2b) for additional measure-specific scoring information.</t>
  </si>
  <si>
    <t>The numerator for FECC-1 is specified in the Detailed Measure Specifications (see S.2b). A brief description of each numerator is laid out in Table 1 in section De.3, and a more detailed description of FECC-1 follows:
FECC-1: Caregivers of CMC should report that their child has a designated care coordinator.</t>
  </si>
  <si>
    <t>2842</t>
  </si>
  <si>
    <t>L1A: Screening for preferred spoken language for health care</t>
  </si>
  <si>
    <t>This measure is used to assess the percent of patient visits and admissions where preferred spoken language for health care is screened and recorded.
Hospitals cannot provide adequate and appropriate language services to their patients if they do not create mechanisms to screen for limited English-proficient patients and record patients´ preferred spoken language for health care. Standard practices of collecting preferred spoken language for health care would assist hospitals in planning for demand. Access to and availability of patient language preference is critical for providers in planning care. This measure provides information on the extent to which patients are asked about the language they prefer to receive care in and the extent to which this information is recorded.</t>
  </si>
  <si>
    <t>The number of hospital admissions, visits to the emergency department, and outpatient visits where preferred spoken language for health care is screened and recorded</t>
  </si>
  <si>
    <t>The total number of hospital admissions, visits to the emergency department, and outpatient visits.</t>
  </si>
  <si>
    <t>There are no exclusions. All admissions, visits to the emergency department, and outpatient visits, including:
•Scheduled and unscheduled visits 
•Elective, urgent and emergent admissions 
•Short stay and observation patients 
•Transfers from other facilities</t>
  </si>
  <si>
    <t>Ambulatory Care: Urgent Care - Ambulatory, Hospital</t>
  </si>
  <si>
    <t>1824</t>
  </si>
  <si>
    <t>LBP: Evaluation of Patient Experience</t>
  </si>
  <si>
    <t>Percentage of physician mechanisms used to evaluate patient experience based on evidence of the following. •An ongoing system for obtaining feedback about patient experience with care •A process for analyzing the data and a plan for improving patient experience. Note: This standard is assessed as a process that applies to all patients. Evaluation is not based on documentation in individual medical records.</t>
  </si>
  <si>
    <t>ELEMENT A: COLLECTS PATIENT EXPERIENCE DATA
Patients have an important perspective about quality of care. If patient needs are satisfied, the effectiveness of care is greater.
ELEMENT B: ANALYZES PATIENT EXEPRIENCE DATA
Providing patients with the opportunity to complete a patient experience survey gives the treatment team valuable performance information based on the patient perspective on care, access to care, quality of communication and degree of satisfaction with care</t>
  </si>
  <si>
    <t>ELEMENT A: COLLECTS PATIENT EXPERIENCE DATA
Documentation requirements:
The instrument used to collect patient experience data, e.g., phone survey questions or a paper or electronic survey. The survey instrument addresses the following areas of patient experience.
–	Patient access to care (e.g., the ability to make an appointment and see physician, timeliness and quality of phone calls, office wait time)
–	Quality of physician communication with the patient (e.g., response to questions, instructions and information about diagnosis, treatment, medication, follow-up care)
–	Patient confidence in self-care (e.g., patient knowledge of and ability to provide self-care involving activity, exercise, medications, reporting change in symptoms)
–	Patient satisfaction with care (may include staff [e.g., explanation and concern, time with physician, staff] and treatment [e.g., pain management, 
x-ray work, prescriptions, lab work])
Scoring:
                                                                                 Yes	No
1. Patient access to care	?	?
2. Quality of physician communication	?	?
3. Patient confidence in self-care	?	?
4. Patient satisfaction with care	                         ?            ?
ELEMENT B: ANALYZES PATIENT EXEPRIENCE DATA
Documentation requirement:
Report demonstrating analysis of patient experience with care. The physician must provide a report that includes a compilation of the patient survey information and an analysis that shows, at the least, areas of success and areas needing improvement. 
Plan for improving patient experience. The report must include a plan for addressing the areas of patient concern or lack of satisfaction with care.
Scoring:
                                                                                Yes 	No 
Physician analyzes patient experience with care     ?	?
Physician has plan for improving experience	          ?	        ?</t>
  </si>
  <si>
    <t>0308</t>
  </si>
  <si>
    <t>Adult Current Smoking Prevalence</t>
  </si>
  <si>
    <t>Percentage of adult (age 18 and older) U.S. population that currently smoke.</t>
  </si>
  <si>
    <t>The numerator is current adult smokers (age 18 and older) in the U.S. who live in households.</t>
  </si>
  <si>
    <t>The adult (age 18 and older) population of the U.S. who live in households. One adult per household is interviewed.</t>
  </si>
  <si>
    <t>Adults 18 years or older are asked to take part in the survey and only one adult is interviewed per household. Adults living in vacation homes not occupied by household members for more than 30 days per year, group homes, institutions, prisons, hospitals and college dorms are excluded. Military services members and adults who speak a language other than English and Spanish are also excluded.</t>
  </si>
  <si>
    <t>Other, Population: Regional and State</t>
  </si>
  <si>
    <t>2020</t>
  </si>
  <si>
    <t>Adult depression in primary care: percentage of patients with cardiovascular disease with documentation of screening for major depression or persistent depressive disorder using either PHQ-2 or PHQ-9.</t>
  </si>
  <si>
    <t>This measure is used to assess the percentage of patients age 18 years and older with cardiovascular disease with documentation of screening for major depression or persistent depressive disorder using either Patient Health Questionnaire-2 (PHQ-2) or PHQ-9.</t>
  </si>
  <si>
    <t>Number of patients screened* for depression symptoms with Patient Health Questionnaire-2 (PHQ-2) or PHQ-9</t>
  </si>
  <si>
    <t>Number of patients age 18 years and older with cardiovascular disease* who had at least one contact with a clinician in primary care in the last 12 months from the measurement date</t>
  </si>
  <si>
    <t>Administrative clinical data, Electronic health/medical record</t>
  </si>
  <si>
    <t>NQMC - 010778</t>
  </si>
  <si>
    <t>Adult smoking cessation advice/counseling</t>
  </si>
  <si>
    <t>Acute myocardial infarction (AMI) patients with a history of smoking cigarettes, who are given smoking cessation advice or counseling during hospital stay. For the purposes of this measure, a smoker is defined as someone who has smoked cigarettes anytime during the year prior to hospital arrival.</t>
  </si>
  <si>
    <t>unavailable</t>
  </si>
  <si>
    <t>Discharged to another hospital</t>
  </si>
  <si>
    <t>Anti-platelet medication on discharge</t>
  </si>
  <si>
    <t>Number of procedures for which the patient was discharged from the facility on Aspirin, enteric coated aspirin, or ADP Inhibitors/ Number of Isolated CABG procedures excluding those that resulted in in-hospital mortalities based on the variables Mortality Discharge Status, Mortality Date, and Discharge Date</t>
  </si>
  <si>
    <t>Number of procedures for which the patient was discharged from the facility on Aspirin, enteric-coated aspirin or ADP Inhibitors</t>
  </si>
  <si>
    <t>Number of Isolated CABG procedures excluding those that resulted in in-hospital mortalities based on the variables Mortality Discharge Status, Mortality Date, and Discharge Date</t>
  </si>
  <si>
    <t>In-hospital mortalities.
Age qualification:  
For patients =18 years, the data are accepted into the database, but are not included in the national analysis and report</t>
  </si>
  <si>
    <t>0237</t>
  </si>
  <si>
    <t>Aspirin at arrival for acute myocardial infarction (AMI)</t>
  </si>
  <si>
    <t>Percentage of acute myocardial infarction (AMI) patients who received aspirin within 24 hours before or after hospital arrival</t>
  </si>
  <si>
    <t>AMI patients who received aspirin within 24 hours before or after hospital arrival</t>
  </si>
  <si>
    <t>AMI patients (International Classification of Diseases, 9th revision, Clinical Modification [ICD-9-CM] principal diagnosis code of AMI:  410.00, 410.01, 410.10, 410.11, 410.20, 410.21, 410.30, 410.31, 410.40, 410.41, 410.50, 410.51, 410.60, 410.61, 410.70, 410.71, 410.80, 410.81, 410.90, 410.91)</t>
  </si>
  <si>
    <t>Exclusions:  
•&lt;18 years of age
•Patients who have a length of stay greater than 120 days
•Patients enrolled in clinical trials 
•Discharged to another hospital on day of or day after arrival
•Discharged on day of arrival
•Expired on day of or day after arrival
•Left against medical advice on day of or day after arrival
•Patients with comfort measures only documented on day of or day after arrival
•Patients with a documented reason for no aspirin on arrival</t>
  </si>
  <si>
    <t>Paper Records, Registry</t>
  </si>
  <si>
    <t>0132</t>
  </si>
  <si>
    <t>Aspirin prescribed at discharge for AMI</t>
  </si>
  <si>
    <t>Percentage of acute myocardial infarction (AMI) patients who are prescribed aspirin at hospital discharge</t>
  </si>
  <si>
    <t>AMI patients who are prescribed aspirin at hospital discharge</t>
  </si>
  <si>
    <t>Exclusions:
•&lt;18 years of age
•Patients who have a length of stay greater than 120 days
•Patients enrolled in clinical trials 
•Discharged to another hospital
•Expired 
•Left against medical advice 
•Discharged to home for hospice care
•Discharged to a health care facility for hospice care
•Patients with comfort measures only documented 
• Patients with a documented reason for no aspirin at discharge</t>
  </si>
  <si>
    <t>0142</t>
  </si>
  <si>
    <t>Atrial fibrillation Medicare beneficiaries (number)</t>
  </si>
  <si>
    <t xml:space="preserve">The data value for this metric is the numerator value. 
Medicare fee-for-service (FFS) beneficiaries limited to those who (a) have no months of HMO enrollment and (b) have both Part A and Part B for whatever portion of the year that they are covered by FFS Medicare (i.e., they have no months of A-only or B-only coverage). 
Beneficiary age group (&lt; 65 and 65+ ) was determined using the age of the individual at the end of the reference year or the individual's age at the time of death.
Of this population, beneficiaries with CCW ATRIALFB chronic condition flag values of "1" or "3'" were determined to have had atrial fibrillation.
</t>
  </si>
  <si>
    <t>Number of Medicare fee-for-service beneficiaries with atrial fibrillation</t>
  </si>
  <si>
    <t>CCW (CMS)</t>
  </si>
  <si>
    <t>Atrial fibrillation Medicare beneficiaries (percent)</t>
  </si>
  <si>
    <t xml:space="preserve">The data value for this metric is the numerator divided by the denominator. 
Medicare fee-for-service (FFS) beneficiaries limited to those who (a) have no months of HMO enrollment and (b) have both Part A and Part B for whatever portion of the year that they are covered by FFS Medicare (i.e., they have no months of A-only or B-only coverage). 
Beneficiary age group (&lt; 65 and 65+ ) was determined using the age of the individual at the end of the reference year or the individual's age at the time of death.
Of this population, beneficiaries with CCW ATRIALFB chronic condition flag values of "1" or "3'" were determined to have had atrial fibrillation.
</t>
  </si>
  <si>
    <t>Number of Medicare fee-for-service beneficiaries</t>
  </si>
  <si>
    <t>Beta Blockade at Discharge</t>
  </si>
  <si>
    <t>Percent of patients aged 18 years and older undergoing isolated CABG who were discharged on beta blockers</t>
  </si>
  <si>
    <t>Number of patients undergoing isolated CABG who were discharged on beta blockers</t>
  </si>
  <si>
    <t>Patients undergoing isolated CABG</t>
  </si>
  <si>
    <t>Cases are removed from the denominator if there was an in-hospital mortality or if discharge beta blocker was contraindicated.</t>
  </si>
  <si>
    <t>0117</t>
  </si>
  <si>
    <t>Beta Blocker at Discharge for ICD implant patients with  Left Ventricular Systolic Dysfunction</t>
  </si>
  <si>
    <t>Proportion of ICD implant patients with a diagnosis of Left Ventricular Systolic Dysfunction who are prescribed beta-blocker therapy on discharge.</t>
  </si>
  <si>
    <t>Count of patients with beta blocker therapy prescribed on discharge.</t>
  </si>
  <si>
    <t>Count of patients with an ICD implant with LVSD without contraindication to beta blockers</t>
  </si>
  <si>
    <t>-Discharge status of expired
-Contraindicated or blinded to beta blocker therapy.</t>
  </si>
  <si>
    <t>1529</t>
  </si>
  <si>
    <t>Beta Blocker at Discharge for ICD implant patients with a previous MI</t>
  </si>
  <si>
    <t>Proportion of ICD implant patients with a diagnosis of previous MI who are prescribed a Beta Blocker at discharge.</t>
  </si>
  <si>
    <t>Count of patients discharged on beta-blocker therapy.</t>
  </si>
  <si>
    <t>Count of patients with an ICD implant who are eligible for beta-blockers who do not have a contraindication</t>
  </si>
  <si>
    <t>Discharge status of expired
Contraindicated or blinded to beta blocker therapy</t>
  </si>
  <si>
    <t>1528</t>
  </si>
  <si>
    <t>Beta blocker on discharge</t>
  </si>
  <si>
    <t>Number of procedures for which the patient was discharged from the facility on beta blockers/ Number of Isolated CABG procedures excluding those that resulted in in-hospital mortalities based on the variables Mortality Discharge Status, Mortality Date, and Discharge Date</t>
  </si>
  <si>
    <t>Number of procedures for which the patient was discharged from the facility on beta blockers.</t>
  </si>
  <si>
    <t>In-hospital mortalities
Age qualification:  
For patients =18 years, the data are accepted into the database, but are not included in the national analysis and reportcar</t>
  </si>
  <si>
    <t>0238</t>
  </si>
  <si>
    <t>Beta-blocker prescribed at discharge for AMI</t>
  </si>
  <si>
    <t>Percentage of acute myocardial infarction (AMI) patients who are prescribed a beta-blocker at hospital discharge</t>
  </si>
  <si>
    <t>AMI patients who are prescribed a beta-blocker at hospital discharge</t>
  </si>
  <si>
    <t>Exclusions
•&lt;18 years of age
•Patients who have a length of stay greater than 120 days
•Patients enrolled in clinical trials 
•Discharged to another hospital
•Expired 
•Left against medical advice 
•Discharged to home for hospice care
•Discharged to a health care facility for hospice care
•Patients with comfort measures only documented 
•Patients with a documented reason for no beta-blocker at discharge</t>
  </si>
  <si>
    <t>0160</t>
  </si>
  <si>
    <t>Beta-Blocker Therapy (i.e., Bisoprolol, Carvedilol, or Sustained-Release Metoprolol Succinate) for LVSD Prescribed at Discharge</t>
  </si>
  <si>
    <t>Proportion of heart failure patients age 18 and older with LVSD for whom beta-blocker therapy (i.e., bisoprolol, carvedilol, or sustained-release metoprolol succinate) is prescribed at discharge. For purposes of this measure, LVSD is defined as chart documentation of a left ventricular ejection fraction (LVEF) less than 40% or a narrative description of left ventricular systolic (LVS) function consistent with moderate or severe systolic dysfunction.</t>
  </si>
  <si>
    <t>Patients who are prescribed bisoprolol, carvedilol, or sustained-release metoprolol succinate for LVSD at hospital discharge.</t>
  </si>
  <si>
    <t>Heart failure patients with current or prior documentation of left ventricular ejection fraction (LVSD) &lt; 40%.</t>
  </si>
  <si>
    <t>Excluded Populations:
• Patients who had a left ventricular assistive device (LVAD) or heart transplant procedure during hospital stay (ICD-10-PCS procedure code for LVAD and heart transplant as defined in Appendix A, Table 2.2)
• Patients less than 18 years of age
• Patients who have a Length of Stay greater than 120 days
• Patients with Comfort Measures Only documented
• Patients enrolled in a Clinical Trial
• Patients discharged to another hospital
• Patients who left against medical advice
• Patients who expired
• Patients discharged to home for hospice care
• Patients discharged to a healthcare facility for hospice care
• Patients with a documented Reason for No Bisoprolol, Carvedilol, or Sustained-Release Metoprolol Succinate Prescribed for LVSD at Discharge</t>
  </si>
  <si>
    <t>Hospital: Acute Care Facility</t>
  </si>
  <si>
    <t>Electronic Health Record (Only), Paper Records</t>
  </si>
  <si>
    <t>2438</t>
  </si>
  <si>
    <t>Cardiac Imaging for Preoperative Risk Assessment for Non-Cardiac, Low Risk Surgery</t>
  </si>
  <si>
    <t>This measure calculates the percentage of stress echocardiography, single photon emission computed tomography myocardial perfusion imaging (SPECT MPI), cardiac computed tomography angiography (CCTA), or stress magnetic resonance (MR) imaging studies performed at each facility in the 30 days prior to an ambulatory non-cardiac, low-risk surgery performed at any location. The measure is calculated based on a one-year window of Medicare claims data. The measure has been publicly reported, annually, by the Centers for Medicare &amp; Medicaid Services (CMS), since 2011, as a component of its Hospital Outpatient Quality Reporting (HOQR) Program.</t>
  </si>
  <si>
    <t>The number of stress echocardiography, SPECT MPI, CCTA, and stress MR studies performed in a hospital outpatient department within 30 days of an ambulatory non-cardiac, low-risk surgery performed at any location (e.g., same hospital, other hospital, or physician office).</t>
  </si>
  <si>
    <t>The number of stress echocardiography, SPECT MPI, CCTA, and stress MR studies performed in a hospital outpatient department on Medicare beneficiaries within a 12-month time window.</t>
  </si>
  <si>
    <t>Studies are excluded for any patients with diagnosis codes in at least three of the following categories: diabetes mellitus, renal insufficiency, stroke or transient ischemic attack, prior heart failure, or ischemic heart disease.</t>
  </si>
  <si>
    <t>Clinician Office/Clinic, Hospital, Hospital: Acute Care Facility, Imaging Facility</t>
  </si>
  <si>
    <t>0669</t>
  </si>
  <si>
    <t>Cardiac Rehabilitation Patient Referral From an Inpatient Setting</t>
  </si>
  <si>
    <t>Percentage of patients admitted to a hospital with a primary diagnosis of an acute myocardial infarction or chronic stable angina or who during hospitalization have undergone coronary artery bypass (CABG) surgery, a percutaneous coronary intervention (PCI), cardiac valve surgery (CVS), or cardiac transplantation who are referred to an early outpatient cardiac rehabilitation/secondary prevention program.</t>
  </si>
  <si>
    <t>Number of eligible patients with a qualifying event/diagnosis who have been referred to an outpatient Cardiac Rehabilitation/Secondary Prevention (CR/SP) program prior to hospital discharge or have a documented medical or system reason why such a referral was not made.
(Note: The program may include a traditional CR/SP program based on face-to-face interactions and training sessions or may include other options such as home-based approaches. If alternative CR/SP approaches are used, they should be designed to meet appropriate safety standards and deliver effective, evidence-based services.)</t>
  </si>
  <si>
    <t>Number of hospitalized patients in the reporting period hospitalized with a qualifying cardiovascular disease event/diagnosis who do not meet any of the criteria listed in the denominator exclusion section below.</t>
  </si>
  <si>
    <t>Exceptions criteria require documentation of one or more of the following factors that may prohibit cardiac rehabilitation participation:
-Medical factors (e.g., patient deemed by provider to have a medically unstable, life-threatening condition).
-Health care system factors (e.g., no cardiac rehabilitation/secondary prevention (CR/SP) program available within 60 min of travel time from the patient’s home). 
The only exclusion criterion for this measure is noted below: 
-Patients who expired before discharge.</t>
  </si>
  <si>
    <t>Clinician: Individual, Facility</t>
  </si>
  <si>
    <t>0642</t>
  </si>
  <si>
    <t>Cardiac Rehabilitation Patient Referral From an Outpatient Setting</t>
  </si>
  <si>
    <t>Percentage of patients evaluated in an outpatient setting who in the previous 12 months have experienced an acute myocardial infarction or chronic stable angina or who have undergone coronary artery bypass (CABG) surgery, a percutaneous coronary intervention (PCI), cardiac valve surgery (CVS), or cardiac transplantation, who have not already participated in an early outpatient cardiac rehabilitation/secondary prevention program for the qualifying event, and who are referred to an outpatient cardiac rehabilitation/secondary prevention program.</t>
  </si>
  <si>
    <t>Number of patients in an outpatient clinical practice who have had a qualifying event/diagnosis during the previous 12 months, who have been referred to an outpatient Cardiac Rehabilitation/Secondary Prevention (CR/SP) program. (Note: The program may include a traditional CR/SP program based on face-to-face interactions and training sessions or may include other options such as home-based approaches. If alternative CR/SP approaches are used, they should be designed to meet appropriate safety standards and deliver effective, evidence-based services.)</t>
  </si>
  <si>
    <t>Number of patients in an outpatient clinical practice who have had a qualifying cardiovascular event in the previous 12 months and who do not meet any of the criteria listed in the denominator exclusion section below, and who have not participated in an outpatient cardiac rehabilitation program since the qualifying event/diagnosis.</t>
  </si>
  <si>
    <t>Exceptions criteria require documentation of one or more of the following factors that may prohibit cardiac rehabilitation participation: Medical factors (e.g., patient deemed by provider to have a medically unstable, life-threatening condition). Health care system factors (e.g., no cardiac rehabilitation/secondary prevention (CR/SP) program available within 60 min of travel time from the patient’s home). 
The only exclusion criterion for this measure is noted below: Patients already referred to CR from another provider/facility and/or was participating in CR prior to encounter with provider at the current office/facility.(1) When the provider discusses CR/SP referral with the patient, if the patient indicates that he/she has already been referred to CR/SP, then that provider would not be expected to make another referral. However, the provider should document that information in the medical record.</t>
  </si>
  <si>
    <t>0643</t>
  </si>
  <si>
    <t>Chronic Stable Coronary Artery Disease: Antiplatelet Therapy</t>
  </si>
  <si>
    <t>Percentage of patients aged 18 years and older with a diagnosis of coronary artery disease seen within a 12 month period who were prescribed aspirin or clopidogrel.</t>
  </si>
  <si>
    <t>Patients who were prescribed* aspirin or clopidogrel within a 12 month period.
*Prescribed may include prescription given to the patient for aspirin or clopidogrel at one or more visits in the measurement period OR patient already taking aspirin or clopidogrel as documented in current medication list.</t>
  </si>
  <si>
    <t>All patients aged 18 years and older with a diagnosis of coronary artery disease seen within a 12 month period.</t>
  </si>
  <si>
    <t>Documentation of medical reason(s) for not prescribing aspirin or clopidogrel (e.g., allergy, intolerance, receiving other thienopyridine therapy, receiving warfarin therapy, bleeding coagulation disorders, other medical reasons)
Documentation of patient reason(s) for not prescribing aspirin or clopidogrel (e.g., patient declined, other patient reasons)
Documentation of system reason(s) for not prescribing aspirin or clopidogrel (e.g., lack of drug availability, other reasons attributable to the health care system)</t>
  </si>
  <si>
    <t>0067</t>
  </si>
  <si>
    <t>Chronic Stable Coronary Artery Disease: Lipid Control</t>
  </si>
  <si>
    <t>Percentage of patients aged 18 years and older with a diagnosis of coronary artery disease seen within a 12 month period who have a  LDL-C result &lt;100 mg/dL OR patients who have a LDL-C result &gt;=100 mg/dL and have a documented plan of care to achieve LDL-C &lt;100mg/dL, including at a minimum the prescription of a statin</t>
  </si>
  <si>
    <t>Patients who have a LDL-C result &lt;100 mg/dL 
OR 
Patients who have a LDL-C result &gt;=100 mg/dL and have a documented plan of care1 to achieve LDL-C &lt;100 mg/dL, including at a minimum the prescription of a statin within a 12 month period
Definitions:
*Documented plan of care may also include: documentation of discussion of lifestyle modifications (diet, exercise); scheduled re-assessment of LDL-C
*Prescribed may include prescription given to the patient for a statin at one or more visits in the measurement period OR patient already taking a statin as documented in current medication list
Numerator Instructions:
The first numerator option can be reported for patients who have a documented LDL-C &lt; 100 mg/dL at any time during the measurement period.</t>
  </si>
  <si>
    <t>All patients aged 18 years and older with a diagnosis of coronary artery disease seen within a 12 month period</t>
  </si>
  <si>
    <t>Ambulatory Care: Clinician Office/Clinic, Ambulatory Care: Clinician Office/Clinic, Ambulatory Care: Urgent Care - Ambulatory, Assisted Living, Home Health, Nursing Home / SNF, Outpatient</t>
  </si>
  <si>
    <t>Clinicians: Group/Practice, Clinicians: Individual</t>
  </si>
  <si>
    <t>0074</t>
  </si>
  <si>
    <t>Chronic Stable Coronary Artery Disease: Symptom and Activity Assessment</t>
  </si>
  <si>
    <t>Percentage of patients aged 18 years and older with a diagnosis of coronary artery disease seen within a 12 month period for whom there is documented results of an evaluation of level of activity AND an evaluation of presence or absence of anginal symptoms in the medical record</t>
  </si>
  <si>
    <t>0065</t>
  </si>
  <si>
    <t>Congestive heart failure admission rate (per 100,000 beneficiaries)</t>
  </si>
  <si>
    <t xml:space="preserve">Prevention Quality Indicators (PQI) version 4.3 software was downloaded from the Agency for Healthcare Research and Quality web site - http://www.qualityindicators.ahrq.gov/Software/Default.aspx and used to calculate this PQI quality measure rate (observed).
Medicare fee-for-service (FFS) beneficiaries limited to those who (a) have no months of HMO enrollment and (b) have both Part A and Part B for whatever portion of the year that they are covered by FFS Medicare (i.e., they have no months of A-only or B-only coverage). 
Beneficiary age group (&lt; 65, 65-74, and 75+ ) was determined using the age of the individual at the end of the reference year or the individual's age at the time of death.
Zip code rates were aggregated to hospital referral region (HRR) rates by summing numerators and denominators for beneficiary zip codes within the HRR.
State rates were calculated by summing numerators and denominators of the zip code rates within the state.
</t>
  </si>
  <si>
    <t>Number of non-maternal discharges with ICD-9-CM principal diagnosis code for congestive heart failure</t>
  </si>
  <si>
    <t>CCW (CMS); Medicare Administrative Data (CMS)</t>
  </si>
  <si>
    <t>Congestive Heart Failure Rate (PQI 08)</t>
  </si>
  <si>
    <t>Admissions with a principal diagnosis of heart failure per 100,000 population, ages 18 years and older. Excludes cardiac procedure admissions, obstetric admissions, and transfers from other institutions.
[NOTE: The software provides the rate per population. However, common practice reports the measure as per 100,000 population. The user must multiply the rate obtained from the software by 100,000 to report admissions per 100,000 population.]</t>
  </si>
  <si>
    <t>Discharges, for patients ages 18 years and older, with a principal ICD-9-CM or ICD-10-CM diagnosis code
for heart failure.
[NOTE: By definition, discharges with a principal diagnosis of heart failure are precluded from an assignment of MDC 14 by grouper software. Thus, obstetric discharges should not be considered in the PQI rate, though the AHRQ QITM software does not explicitly exclude obstetric cases.]</t>
  </si>
  <si>
    <t>Population ages 18 years and older in metropolitan area† or county. Discharges in the numerator are assigned to the denominator based on the metropolitan area or county of the patient residence, not the metropolitan area or county of the hospital where the discharge occurred. 
† The term “metropolitan area” (MA) was adopted by the U.S. Census in 1990 and referred collectively to metropolitan statistical areas (MSAs), consolidated metropolitan statistical areas (CMSAs) and primary metropolitan statistical areas (PMSAs). In addition, “area” could refer to either 1) FIPS county, 2) modified FIPS county, 3) 1999 OMB Metropolitan Statistical Area or 4) 2003 OMB Metropolitan Statistical Area. Micropolitan Statistical Areas are not used in the QI software.</t>
  </si>
  <si>
    <t>Behavioral Health: Inpatient, Behavioral Health: Outpatient, Clinician Office/Clinic, Emergency Medical Services/Ambulance, Hospital, Urgent Care - Ambulatory</t>
  </si>
  <si>
    <t>0277</t>
  </si>
  <si>
    <t>Defect Free Care for AMI</t>
  </si>
  <si>
    <t>The proportion of acute MI patients &gt;= 18 years of age that receive "perfect care" based upon their eligibility for each performance measures</t>
  </si>
  <si>
    <t>The number of perfect care opportunities met from all eligible acute MI patients</t>
  </si>
  <si>
    <t>All acute MI patients further broken down into STEMI and NSTEMI</t>
  </si>
  <si>
    <t>The population is all patients equal to or over the age of 18 that have an acute MI. The population is further divided into two populations,those that have a STEMI and those that have an NSTEMI.
STEMI	41	StemiNoted = 1 AND AGE &gt;= 18
NSTEMI	42	StemiNoted = 0 AND PosMarkers = 1 AND AGE &gt;= 18</t>
  </si>
  <si>
    <t>2377</t>
  </si>
  <si>
    <t>Discharge Medications (ACE/ARB and beta blockers) in Eligible ICD Implant Patients</t>
  </si>
  <si>
    <t>Proportion of patients undergoing ICD implant who received prescriptions for all medications (ACE/ARB and beta blockers) for which they are eligible for at discharge.</t>
  </si>
  <si>
    <t>Patients who receive ACE/ARB and Beta blockers for which they are eligible.  
1.	ACE/ARB prescribed at discharge (if eligible for ACE/ARB as described in denominator) 
AND
2.	Beta blockers prescribed at discharge (if eligible for beta blockers as described in denominator)</t>
  </si>
  <si>
    <t>Discharge status of expired; not eligible for either ACE/ARB or beta blockers</t>
  </si>
  <si>
    <t>0965</t>
  </si>
  <si>
    <t>Emergency Medicine: Aspirin at Arrival for Acute Myocardial Infarction (AMI)</t>
  </si>
  <si>
    <t>Percentage of patients, regardless of age, with an emergency department discharge diagnosis of acute myocardial infarction (AMI) who had documentation of receiving aspirin within 24 hours before emergency department arrival or during emergency department stay</t>
  </si>
  <si>
    <t>Patients who had documentation of receiving aspirin within 24 hours before emergency department arrival or during emergency department stay</t>
  </si>
  <si>
    <t>All patients, regardless of age, with an emergency department discharge diagnosis of AMI</t>
  </si>
  <si>
    <t>Documentation of medical reason(s) for patient not taking or receiving aspirin within 24 hours before emergency department arrival or during emergency department stay 
Documentation of patient reason(s) for not taking or receiving aspirin within 24 hours before emergency department arrival or during emergency department stay</t>
  </si>
  <si>
    <t>0092</t>
  </si>
  <si>
    <t>Excess days in acute care (EDAC) after hospitalization for acute myocardial infarction (AMI)</t>
  </si>
  <si>
    <t>This measure assesses days spent in acute care within 30 days of discharge from an inpatient hospitalization for acute myocardial infarction (AMI) to provide a patient-centered assessment of the post-discharge period. This measure is intended to capture the quality of care transitions provided to discharged patients hospitalized with AMI by collectively measuring a set of adverse acute care outcomes that can occur post-discharge: emergency department (ED) visits, observation stays, and unplanned readmissions at any time during the 30 days post-discharge. In order to aggregate all three events, we measure each in terms of days. In 2016, CMS will begin annual reporting of the measure for patients who are 65 years or older, are enrolled in fee-for-service (FFS) Medicare, and are hospitalized in non-federal hospitals.</t>
  </si>
  <si>
    <t>The outcome of the measure is a count of the number of days the patient spends in acute care within 30 days of discharge. We define days in acute care as days spent in an ED, admitted to an observation unit, or admitted as an unplanned readmission for any cause within 30 days from the date of discharge from the index AMI hospitalization. Each ED treat-and-release visit is counted as one half-day (0.5 days). Observation stays are recorded in terms of hours and are rounded up to the nearest half-day. Each readmission day is counted as one full day (1 day). We count all eligible outcomes occurring in the 30-day period, even if they are repeat occurrences.</t>
  </si>
  <si>
    <t>The target population for this measure is Medicare FFS beneficiaries aged 65 years and older hospitalized at non-federal acute care hospitals for AMI. 
The cohort includes admissions for patients discharged from the hospital with a principal discharge diagnosis of AMI (see codes below in S.9) and with continuous 12 months Medicare enrollment prior to admission. The measure will be publicly reported by CMS for those patients 65 years and older who are Medicare FFS beneficiaries admitted to non-federal hospitals. 
Additional details are provided n S.9 Denominator Details.</t>
  </si>
  <si>
    <t>The measure excludes index admissions for patients:
1. Without at least 30 days post-discharge enrollment in FFS Medicare; 
2. Discharged against medical advice (AMA); 
3. Admitted within 30 days of a prior index discharge;
4. Admitted and then discharged on the same day (because it is unlikely these are clinically significant AMIs).</t>
  </si>
  <si>
    <t>2881</t>
  </si>
  <si>
    <t>Excess days in acute care (EDAC) after hospitalization for heart failure</t>
  </si>
  <si>
    <t>This measure assesses days spent in acute care within 30 days of discharge from an inpatient hospitalization for heart failure to provide a patient-centered assessment of the post-discharge period. This measure is intended to capture the quality of care transitions provided to discharged patients hospitalized with heart failure by collectively measuring a set of adverse acute care outcomes that can occur post-discharge: emergency department (ED) visits, observation stays, and unplanned readmissions at any time during the 30 days post-discharge. In order to aggregate all three events, we measure each in terms of days. In 2016, CMS will begin annual reporting of the measure for patients who are 65 years or older, are enrolled in fee-for-service (FFS) Medicare, and are hospitalized in non-federal hospitals.</t>
  </si>
  <si>
    <t>The outcome of the measure is a count of the number of days the patient spends in acute care within 30 days of discharge. We define days in acute care as days spent in an ED, admitted to an observation unit, or admitted as an unplanned readmission for any cause within 30 days from the date of discharge from the index heart failure hospitalization. Each ED treat-and-release visit is counted as one half-day (0.5 days). Observation stays are recorded in terms of hours and are rounded up to the nearest half-day. Each readmission day is counted as one full-day (1 day). We count all eligible outcomes occurring in the 30-day period, even if they are repeat occurrences.</t>
  </si>
  <si>
    <t>The target population for this measure is Medicare FFS beneficiaries aged 65 years and older hospitalized at non-Federal acute care hospitals for heart failure. 
The cohort includes admissions for patients discharged from the hospital with a principal discharge diagnosis of heart failure (see codes below in S.9) and with continuous 12 months Medicare enrollment prior to admission. The measure will be publicly reported by CMS for those patients 65 years and older who are Medicare FFS beneficiaries admitted to non-federal hospitals. 
Additional details are provided in S.9 Denominator Details.</t>
  </si>
  <si>
    <t>The measure excludes index admissions for patients:
1. Without at least 30 days post-discharge enrollment in FFS Medicare. 
2. Discharged against medical advice (AMA); 
3. Admitted within 30 days of a prior index discharge.
For 2016 public reporting, the measure will also exclude:
4. Admissions with a procedure code for left ventricular assist device (LVAD) implantation or heart transplantation either during the index admission or in the 12 months prior to the index admission. Patients with these procedures are a highly selected group of patients with different risk of the outcome. This exclusion will be added to the heart failure EDAC measure so that it remains fully harmonized with the CMS 30-day heart failure readmission measure. We did not exclude patients with LVAD or heart transplantation from the cohort of admissions used in the analyses for measure development and testing presented here.</t>
  </si>
  <si>
    <t>2880</t>
  </si>
  <si>
    <t>Fibrinolytic Therapy received within 30 minutes of hospital arrival</t>
  </si>
  <si>
    <t>Percentage of acute myocardial infarction (AMI) patients with ST-segment elevation or LBBB on the ECG closest to arrival time receiving fibrinolytic therapy during the hospital stay and having a time from hospital arrival to fibrinolysis of 30 minutes or less.</t>
  </si>
  <si>
    <t>AMI patients whose time from hospital arrival to fibrinolysis is 30 minutes or less</t>
  </si>
  <si>
    <t>Principal diagnosis of AMI (International Classification of Diseases, 9th revision, Clinical Modification [ICD-9-CM] principal diagnosis code of AMI: 410.00, 410.01, 410.10, 410.11, 410.20, 410.21, 410.30, 410.31, 410.40, 410.41, 410.50, 410.51, 410.60, 410.61, 410.70, 410.71, 410.80, 410.81, 410.90, 410.91); and ST-segment elevation or LBBB on the ECG performed closest to hospital arrival; and fibrinolytic therapy within 6 hours after hospital arrival; and fibrinolytic therapy is primary reperfusion therapy</t>
  </si>
  <si>
    <t>Exclusions: 
•&lt;18 years of age
•Patients who have a length of stay greater than 120 days
•Patients enrolled in clinical trials 
•Patients received as a transfer from an inpatient or outpatient department of another hospital
•Patients received as a transfer from the emergency/observation department of another hospital
•Patients received as a transfer from an ambulatory surgery center
•Patients who did not receive fibrinolytic therapy within 30 minutes and had a documented reason for delay in fibrinolytic therapy</t>
  </si>
  <si>
    <t>0164</t>
  </si>
  <si>
    <t>Frailty Assessment</t>
  </si>
  <si>
    <t>Percentage of patients age 80 and older who have been evaluated for frailty prior to an elective operation.</t>
  </si>
  <si>
    <t>All patients age 80 years and over who are 1) brought from their home or normal living environment on the day of surgery AND 2) undergo a non-emergent/non-urgent, scheduled surgical procedure, AND 3) have documented frailty screening AND outcome of screening in the medical record . 
Numerator Instructions: Must satisfy both A and B as below. 
(A) The patient has been evaluated for frailty preoperatively, using ANY one of many available frailty scales: 
1. FRAIL (provided as an example below) 
2. Study of Osteoporotic Fractures (SOF scale) 
3. Cardiovascular Health Study (CHS scale) 
4. Edmonton Frail Scale 
5. Groningen Frailty Indicator 
6. Tilburg Frailty Indicator 
7. Frailty Index 
8. Comprehensive Geriatric Assessment 
(B) The results of the screen are documented, i.e. the patient is designated as frail or not frail. 
Numerator Note: 
Any frailty assessment may be used provided that the assessment tool is specified. 
Numerator Quality-Data Coding Options for Reporting Satisfactorily: 
Performance Met: Frailty screen (any of the above) AND results documented. 
OR 
Medical Performance Exclusion: Frailty screen could not be completed due to patient condition (cognitive impairment, physical disability preventing participation) OR Frailty screen offered and patient refused participation. 
OR 
Performance Not Met: Frailty screen performed without documentation of results OR no documentation of frailty screening.</t>
  </si>
  <si>
    <t>All adults 80 years and older who 1) are brought from their home or normal living environment on the day of surgery AND 2) undergo a non-emergent/non-urgent, scheduled surgical procedure. 
Denominator Instructions: 
The patient must meet criteria of 1 AND 2: 
1. Patient must be brought from their home or normal living environment on the day of surgery 
AND 
2. Surgery must be non-emergent/non-urgent scheduled procedure, performed in an operating room under MAC, regional or general anesthesia 
Denominator Note: 
The patient meets criteria (Assign Variable): 
If the patient is brought to the hospital or facility for a scheduled (elective) surgery from their home or normal living situation on the day that the procedure is performed. 
Patients staying with friends or family, or in a local hotel, because of logistics (e.g., patient lives 50 miles from the hospital and stays in a hotel across from the hospital the night before their scheduled (elective) surgery) 
Patients who come from their present ""home"" (which may include patients whose home is a nursing home, assisted care facility, prison or other non-hospital institution) 
The patient does not meet criteria (Do Not Assign Variable): 
Patients who are inpatient at an acute care hospital (e.g., patient transferred from another acute care hospital to your hospital for surgery) 
Patients who are transferred from an ED 
Patients who are transferred from a clinic 
Patients who undergo an emergent/urgent surgical case 
Patients whose admission to the hospital was on any date prior to the date of the scheduled surgical procedure for any reason (e.g. cardiac or pulmonary workup or "tuning", bowel cleanout, TPN, hydration, anticoagulation reversal, etc.)</t>
  </si>
  <si>
    <t>Exclusions: Patients who are inpatient at an acute care hospital (e.g., patient transferred from another acute care hospital to your hospital for surgery) 
Patients who are transferred from an ED 
Patients who are transferred from a clinic 
Patients who undergo an emergent/urgent surgical case 
Patients whose admission to the hospital was on any date prior to the date of the scheduled surgical procedure for any reason (e.g. cardiac or pulmonary workup or "tuning", bowel cleanout, TPN, hydration, anticoagulation reversal, etc.) 
Frailty screen could not be completed due to patient condition (cognitive impairment, physical disability preventing participation) OR Frailty screen offered and patient refused participation. 
Exceptions: If the patient is brought to the hospital or facility for a scheduled (elective) surgery from their home or normal living situation on the day that the procedure is performed. 
Patients staying with friends or family, or in a local hotel, because of logistics (e.g., patient lives 50 miles from the hospital and stays in a hotel across from the hospital the night before their scheduled (elective) surgery) 
Patients who come from their present "home" (which may include patients whose home is a nursing home, assisted care facility, prison or other non-hospital institution)</t>
  </si>
  <si>
    <t>Heart attack Medicare beneficiaries (number)</t>
  </si>
  <si>
    <t xml:space="preserve">The data value for this metric is the numerator value. 
Medicare fee-for-service (FFS) beneficiaries limited to those who (a) have no months of HMO enrollment and (b) have both Part A and Part B for whatever portion of the year that they are covered by FFS Medicare (i.e., they have no months of A-only or B-only coverage). 
Beneficiary age group (&lt; 65 and 65+ ) was determined using the age of the individual at the end of the reference year or the individual's age at the time of death.
Of this population, beneficiaries with CCW AMI chronic condition flag values of "1" or "3'" were determined to have had a heart attack.
</t>
  </si>
  <si>
    <t xml:space="preserve">
Number of Medicare fee-for-service beneficiaries who have had a heart attack
</t>
  </si>
  <si>
    <t>Heart attack Medicare beneficiaries (percent)</t>
  </si>
  <si>
    <t xml:space="preserve">The data value for this metric is the numerator divided by the denominator. 
Medicare fee-for-service (FFS) beneficiaries limited to those who (a) have no months of HMO enrollment and (b) have both Part A and Part B for whatever portion of the year that they are covered by FFS Medicare (i.e., they have no months of A-only or B-only coverage). 
Beneficiary age group (&lt; 65 and 65+ ) was determined using the age of the individual at the end of the reference year or the individual's age at the time of death.
Of this population, beneficiaries with CCW AMI chronic condition flag values of "1" or "3'" were determined to have had a heart attack.
</t>
  </si>
  <si>
    <t>Number of Medicare fee-for-service beneficiaries who have had a heart attack</t>
  </si>
  <si>
    <t>Heart Failure (HF): Detailed discharge instructions</t>
  </si>
  <si>
    <t>Percentage of heart failure patients discharged home with written instructions or educational material given to patient or caregiver at discharge or during the hospital stay addressing all of the following: activity level, diet, discharge medications, follow-up appointment, weight monitoring, and what to do if symptoms worsen.</t>
  </si>
  <si>
    <t>Heart failure patients with documentation that they or their caregivers were given written discharge instructions or other educational material addressing all of the following:  1. activity level  2. diet  3. discharge medications  4. follow-up appointment  5. weight monitoring  6. what to do if symptoms worsen</t>
  </si>
  <si>
    <t>HF patients discharged home (ICD-9-CM principal diagnosis of HF: 402.01, 402.11, 402.91, 404.01, 404.03, 404.11, 404.13, 404.91, 404.93, 428.0, 428.1, 428.20, 428.21, 428.22, 428.23, 428.30, 428.31, 428.32, 428.33, 428.40, 428.41, 428.42, 428.43, 428.9); and a discharge to home, home care, or court/law enforcement</t>
  </si>
  <si>
    <t>Patients less than 18 years of age  Patients who have a Length of Stay greater than 120 days  Patients enrolled in clinical trials  Patients with Comfort Measures Only documented Patients who had a left ventricular assistive device (LVAD) or heart transplant procedure during hospital stay (ICD-9-CM procedure code of LVAD and Heart Transplant: 33.6, 37.51, 37.52, 37.53, 37.54, 37.60, 37.62, 37.63, 37.65, 37.66, 37.68)</t>
  </si>
  <si>
    <t>EHR,
Paper Medical Records</t>
  </si>
  <si>
    <t>0136</t>
  </si>
  <si>
    <t>De-endorsed</t>
  </si>
  <si>
    <t>Heart Failure Symptoms Assessed and Addressed</t>
  </si>
  <si>
    <t>Percentage of home health episodes of care during which patients with heart failure were assessed for symptoms of heart failure, and appropriate actions were taken when the patient exhibited symptoms of heart failure</t>
  </si>
  <si>
    <t>Number of home health episodes of care during which patients with heart failure were assessed for symptoms of heart failure and appropriate actions were taken when the patient exhibited symptoms of heart failure.</t>
  </si>
  <si>
    <t>Number of home health episodes of care ending with a discharge or transfer to inpatient facility during the reporting period for patients with a diagnosis of heart failure, other than those covered by generic or measure-specific exclusions.</t>
  </si>
  <si>
    <t>Episodes in which the patient did not have a diagnosis of heart failure and was not assessed to have symptoms of heart failure since the last OASIS assessment.  Episodes ending in patient death.</t>
  </si>
  <si>
    <t>0521</t>
  </si>
  <si>
    <t>Heart Failure: Post-Discharge Appointment for Heart Failure Patients</t>
  </si>
  <si>
    <t>Percentage of patients, regardless of age, discharged from an inpatient facility to ambulatory care or home health care with a principal discharge diagnosis of heart failure for whom a follow up appointment was scheduled and documented prior to discharge (as specified)</t>
  </si>
  <si>
    <t>Patients for whom a follow up appointment was scheduled and documented prior to discharge including either: 
	- an office visit for management for heart failure with a physician OR advanced practice nurse OR physician assistant OR
	- a home health visit for management of heart failure</t>
  </si>
  <si>
    <t>2455</t>
  </si>
  <si>
    <t>Heart Failure: Symptom and Activity Assessment</t>
  </si>
  <si>
    <t>Percentage of patient visits for those patients aged 18 years and older with a diagnosis of heart failure with quantitative results of an evaluation of both current level of activity and clinical symptoms documented</t>
  </si>
  <si>
    <t>All patient visits for those patients aged 18 years and older with a diagnosis of heart failure</t>
  </si>
  <si>
    <t>0077</t>
  </si>
  <si>
    <t>Hospital 30-day, all-cause, risk-standardized mortality rate (RSMR) following heart failure (HF) hospitalization for patients 18 and older</t>
  </si>
  <si>
    <t>The measure estimates a hospital-level 30-day risk-standardized mortality rate (RSMR). Mortality is defined as death for any cause within 30 days after the date of admission for the index admission, for patients 18 and older discharged from the hospital with a principal diagnosis of heart failure (HF).  CMS annually reports the measure for patients who are 65 years or older and are either Medicare fee-for-service (FFS) beneficiaries and hospitalized in non-federal hospitals or patients hospitalized in Veterans Health Administration (VA) facilities.</t>
  </si>
  <si>
    <t>The outcome for this measure is 30-day all-cause mortality. We define mortality as death from any cause within 30 days of the index admission date for patients 18 and older discharged from the hospital with a principal diagnosis of HF.</t>
  </si>
  <si>
    <t>This claims-based measure can be used in either of two patient cohorts: (1) patients aged 65 years or older or (2) patients aged 18 years or older. We have explicitly tested the measure in both age groups. The cohort includes admissions for patients aged 18 years and older discharged from the hospital with a principal discharge diagnosis of HF and with a complete claims history for the 12 months prior to admission. The measure is currently publicly reported by CMS for those patients 65 years and older who are either Medicare FFS beneficiaries admitted to non-federal hospitals or patients admitted to VA hospitals. Additional details are provided in S.9 Denominator Details.</t>
  </si>
  <si>
    <t>The mortality measures exclude index admissions for patients:
1. Discharged alive on the day of admission or the following day who were not transferred to another acute care facility. 
2. With inconsistent or unknown vital status or other unreliable demographic (age and gender) data;
3. Enrolled in the Medicare hospice program or used VA hospice services any time in the 12 months prior to the index admission, including the first day of the index admission;
4. Discharged against medical advice (AMA); or
5. Patients undergoing LVAD implantation or heart transplantation during an index admission or who have a history of LVAD or heart transplant in the preceding year.
For patients with more than one admission for a given condition in a given year, only one index admission for that condition is randomly selected for inclusion in the cohort.
For Medicare FFS patients, the measure additionally excludes admissions for patients without at least 30 days post-discharge enrollment in FFS Medicare (because the 30-day mortality outcome cannot be assessed in this group).</t>
  </si>
  <si>
    <t>0229</t>
  </si>
  <si>
    <t>Hypertension Plan of Care</t>
  </si>
  <si>
    <t>Percentage of patient visits during which either systolic blood pressure &gt;= 140 mm Hg or diastolic blood pressure &gt;= 90 mm Hg, with documented plan of care for hypertension.</t>
  </si>
  <si>
    <t>Patient visits with a documented plan of care for hypertension.
Plan of care should include one or more of the following:  recheck blood pressure at specified future date, initiate or alter antihypertensive pharmacological therapy, and/or initiate or alter non-pharmacologic therapy.  Non pharmacological therapy may include weight reduction, decreased sodium and alcohol intake, and exercise.</t>
  </si>
  <si>
    <t>All visits for patients &gt; 18 years of age with diagnosed hypertension during which either systolic blood pressure &gt; 140 mm Hg or diastolic blood pressure &gt; 90 mm Hg.
Patient Selection:
ICD-9-CM codes for Hypertension: 401.0, 401.1, 401.9, 402.xx, 403.xx, 404.xx 
And
CPT office or other outpatient service codes:  99201-99205, 99212-99215, 99241-99245, 99354, 99355, 99385-99387, 99395-99397, 99401-99404
And  
Additional individual medical record review must be completed to identify patient visits with a systolic blood pressure = 140 mm Hg or a diastolic blood pressure = 90 mm Hg
And
Patient’s age is &gt; 18 years.</t>
  </si>
  <si>
    <t>0017</t>
  </si>
  <si>
    <t>Ischemic Vascular Disease (IVD): Blood Pressure Control</t>
  </si>
  <si>
    <t>The percentage of patients 18 to 75 years of age who were discharged alive with acute myocardial infarction (AMI), coronary artery bypass graft (CABG) or percutaneous coronary interventions (PCI) during the 12 months prior to the measurement year, or who had a diagnosis of ischemic vascular disease (IVD) during the measurement year and the year prior to the measurement year and who had the following during the measurement year:
- Blood pressure control (BP): reported as under control &lt;140/90 mm Hg.</t>
  </si>
  <si>
    <t>Patients whose most recent blood pressure is adequately controlled during the measurement year. For a patient’s BP to be adequately controlled, both the systolic and the diastolic BP must meet the desired threshold of &lt;140/90 mm Hg.</t>
  </si>
  <si>
    <t>Patients 18 to 75 years of age by the end of the measurement year who were discharged alive for AMI, CABG or PCI during the 12 months prior to the measurement year or who had a diagnosis of IVD during both the measurement year and the year prior to the measurement year.</t>
  </si>
  <si>
    <t>0073</t>
  </si>
  <si>
    <t>Optimal Vascular Care</t>
  </si>
  <si>
    <t>The percentage of patients 18-75 years of age who had a diagnosis of ischemic vascular disease (IVD) and whose IVD was optimally managed during the measurement period as defined by achieving ALL of the following:
• Blood pressure less than 140/90 mmHg 
• On a statin medication, unless allowed contraindications or exceptions are present
• Non-tobacco user
• On daily aspirin or anti-platelet medication, unless allowed contraindications or exceptions are present</t>
  </si>
  <si>
    <t>The number of patients in the denominator whose IVD was optimally managed during the measurement period as defined by achieving ALL of the following:
• The most recent blood pressure in the measurement period has a systolic value of less than 140 mmHg AND a diastolic value of less than 90 mmHg
• On a statin medication, unless allowed contraindications or exceptions are present
• Patient is not a tobacco user
• On daily aspirin or anti-platelet medication, unless allowed contraindications or exceptions are present</t>
  </si>
  <si>
    <t>Patients ages 18 to 75 with ischemic vascular disease who have at least two visits for this diagnosis in the last two years (established patient) with at least one visit in the last 12 months.</t>
  </si>
  <si>
    <t>The following exclusions are allowed to be applied to the eligible population: permanent nursing home residents, receiving hospice or palliative care services, died or diagnosis coded in error.</t>
  </si>
  <si>
    <t>0076</t>
  </si>
  <si>
    <t>Overuse of Percutaneous Coronary Intervention (PCI) in Asymptomatic Patients</t>
  </si>
  <si>
    <t>Percentage of patients aged 18 years and older who undergo an elective Percutaneous Coronary Intervention (PCI) without angina, atypical angina, or anginal equivalent symptoms</t>
  </si>
  <si>
    <t>Patients without angina, atypical angina, or anginal equivalent symptoms 
Anginal equivalents
- Atypical chest pain due to myocardial ischemia
- Arrhythmia
- Dyspnea 
- Diaphoresis
- Nausea 
- Vomiting
- Syncope</t>
  </si>
  <si>
    <t>All patients aged 18 years and older who undergo an elective Percutaneous Coronary Intervention (PCI)</t>
  </si>
  <si>
    <t>Patients with any of the following high-risk coronary anatomy indications:
  - Left main diameter stenosis â‰¥50%
  - 3-vessel disease with diameter stenosis â‰¥70%, or 
  - 2-vessel disease involving the proximal left anterior descending artery
Patients with any of the following high-risk noninvasive functional testing results:
  - Severe resting left ventricular dysfunction (LVEF &lt;35%)
  - High-risk treadmill score (scoreâ‰¤ -11)
  - Severe exercise left ventricular dysfunction (exercise LVEF &lt;35%)
  - Stress-induced large perfusion defect 
  - Stress echocardiographic evidence of extensive ischemia involving &gt; 2 segments
  - Stress-induced LV dilation or increased lung uptake 
Patients who have undergone/planned the following major procedures: 
  - Solid organ transplant (i.e., heart [post-transplant only], liver, kidney, pancreas, lung)
  - High-risk vascular surgery (i.e., aneurysm repair, carotid endarterectomy, peripheral arterial angioplasty)
  - Transcatheter structural heart procedures:
     â–ª Transcatheter aortic valve replacement 
     â–ª Transcatheter mitral valve repair
     â–ª Transcatheter pulmonary valve replacement
  - Other high-risk surgery:
     â–ª Open lower limb revascularization or amputation or 
thromboembolectomy
     â–ª Duodeno-pancreatic surgery
     â–ª Liver resection, bile duct surgery
     â–ª Oesophagectomy
     â–ª Repair of perforated bowel
     â–ª Adrenal resection
     â–ª Total cystectomy
     â–ª Pneumonectomy</t>
  </si>
  <si>
    <t>Persistence of Beta-Blocker Treatment After a Heart Attack</t>
  </si>
  <si>
    <t>The percentage of patients 18 years of age and older during the measurement year who were hospitalized and discharged from July 1 of the year prior to the measurement year to June 30 of the measurement year with a diagnosis of acute myocardial infarction (AMI) and who received persistent beta-blocker treatment for six months after discharge.</t>
  </si>
  <si>
    <t>Patients who had a 180-day course of treatment with beta-blockers post discharge.</t>
  </si>
  <si>
    <t>Patients 18 years of age and older as of December 31 of the measurement year who were hospitalized and discharged from July 1 of the year prior to the measurement year to June 30 of the measurement year with diagnosis of AMI. See question S.9 Denominator Details for methods to identify patients who qualify for the denominator.</t>
  </si>
  <si>
    <t>Exclude from the denominator, hospitalizations in which the patient was transferred directly to a nonacute care facility for any diagnosis.
Exclude patients who are identified as having an intolerance or allergy to beta-blocker therapy. Any of the following anytime during the patient’s history through the end of the continuous enrollment period meet criteria: 
- Asthma (Asthma Value Set).
- COPD (COPD Value Set).
- Obstructive chronic bronchitis (Obstructive Chronic Bronchitis Value Set).
- Chronic respiratory conditions due to fumes and vapors (Chronic Respiratory Conditions Due to Fumes/Vapors Value Set).
- Hypotension, heart block &gt;1 degree or sinus bradycardia (Beta-Blocker Contraindications Value Set).
- A medication dispensing event indicative of a history of asthma (Table PBH-D).
- Intolerance or allergy to beta-blocker therapy.</t>
  </si>
  <si>
    <t>0071</t>
  </si>
  <si>
    <t>Post MI: ACE inhibitor or ARB therapy</t>
  </si>
  <si>
    <t>This measure identifies patients with ST elevation MI (STEMI), or non-ST elevation MI (NSTEMI) plus a history of hypertension, heart failure and/or diabetes prior to the measurement year who are taking an ACEI or an ARB during the measurement year.</t>
  </si>
  <si>
    <t>Patients in the denominator with at least 1 Rx claim for an ACEI or an ARB medication during the measurement year
Time Window: See below</t>
  </si>
  <si>
    <t>Patients with STEMI, or NSTEMI with hypertension, HF and/or diabetes, prior to the measurement year
Tine Window: See below</t>
  </si>
  <si>
    <t>Excludes members who meet the following criteria for the ACE/ARB contraindication  
- &gt;=1 claim with a diagnosis code for ´hyperkalemia´, ´renal artery stenosis´, ´ESRD´, ´severe chronic kidney disease´, ´pregnancy´, or ´angioneurotic edema´ (see below for the complete list of ICD9 codes)´</t>
  </si>
  <si>
    <t>Clinician: Group/Practice, Clinician: Individual, Health Plan, Integrated Delivery System, Population: Community, County or City</t>
  </si>
  <si>
    <t>0594</t>
  </si>
  <si>
    <t>Post-Discharge Appointment for Heart Failure Patients</t>
  </si>
  <si>
    <t>Patients for whom a follow-up appointment for an office or home health visit for management of heart failure was scheduled within 7 days post-discharge and documented including location, date, and time.</t>
  </si>
  <si>
    <t>All heart failure patients discharged from a hospital inpatient setting to home or home care.</t>
  </si>
  <si>
    <t>Excluded Populations:
• Patients who had a left ventricular assistive device (LVAD) or heart transplant procedure during hospital stay (ICD-10-PCS procedure code for LVAD and heart transplant as defined in Appendix A, Table 2.2)
• Patients less than 18 years of age
• Patient who have a Length of Stay greater than 120 days
• Patients with Comfort Measures Only documented
• Patients enrolled in a Clinical Trial
• Patients discharged to locations other than home, home care, or law enforcement
• Patients with a documented Reason for No Post-Discharge Appointment Within 7 Days
• Patients who left against medical advice (AMA)</t>
  </si>
  <si>
    <t>2439</t>
  </si>
  <si>
    <t>Post-Discharge Evaluation for Heart Failure Patients</t>
  </si>
  <si>
    <t>Patients who receive a re-evaluation for symptoms worsening and treatment compliance by a program team member within 72 hours after inpatient discharge.</t>
  </si>
  <si>
    <t>Patients who have a documented re-evaluation conducted via phone call or home visit within 72 hours after discharge.</t>
  </si>
  <si>
    <t>All heart failure patients discharged from a hospital inpatient setting to home or home care AND patients leaving against medical advice (AMA).</t>
  </si>
  <si>
    <t>Excluded Populations:
• Patients who had a left ventricular assistive device (LVAD) or heart transplant procedure during hospital stay (ICD-10-PCS procedure code for LVAD and heart transplant as defined in Appendix A, Table 2.2)
• Patients less than 18 years of age
• Patient who have a Length of Stay greater than 120 days
• Patients with Comfort Measures Only documented
• Patients enrolled in a Clinical Trial
• Patients discharged to locations other than home, home care or law enforcement.</t>
  </si>
  <si>
    <t>2443</t>
  </si>
  <si>
    <t>Prevention and management of obesity for adults: percentage of patients with BMI greater than or equal to 25 who have 30 minutes of any type of physical activity five times per week documented.</t>
  </si>
  <si>
    <t xml:space="preserve">This measure is used to assess the percentage of patients age 18 years and older with body mass index (BMI) greater than or equal to 25 who have 30 minutes of any type of physical activity five times per week documented. </t>
  </si>
  <si>
    <t>Number of patients with a body mass index (BMI) greater than or equal to 25 who have 30 minutes of physical activity five times per week documented</t>
  </si>
  <si>
    <t xml:space="preserve">Number of patients with a body mass index (BMI) greater than or equal to 25 </t>
  </si>
  <si>
    <t>Electronic health/medical record</t>
  </si>
  <si>
    <t>NQMC - 008874</t>
  </si>
  <si>
    <t>Prevention of Central Venous Catheter (CVC)-Related Bloodstream Infections</t>
  </si>
  <si>
    <t>Percentage of patients, regardless of age, who undergo central venous catheter (CVC) insertion for whom CVC was inserted with all elements of maximal sterile barrier technique, hand hygiene, skin preparation and, if ultrasound is used, sterile ultrasound techniques followed</t>
  </si>
  <si>
    <t>Patients for whom CVC was inserted with all elements of maximal sterile barrier technique*, hand hygiene, skin preparation and, if ultrasound is used, sterile ultrasound techniques** followed
Definitions: 
*Maximal sterile barrier technique includes ALL of the following elements:
•	cap
•	mask
•	sterile gown
•	sterile gloves
•	sterile full body drape
** Sterile ultrasound techniques require sterile gel and sterile probe covers</t>
  </si>
  <si>
    <t>All patients, regardless of age, who undergo CVC insertion</t>
  </si>
  <si>
    <t>None
The measure includes a denominator exception as indicated by reporting 6030F-1P for the numerator: Documentation of medical reason(s) for not following all elements of maximal sterile barrier technique, hand hygiene, skin preparation and, if ultrasound is used, sterile ultrasound techniques during CVC insertion (including increased risk of harm to patient if adherence to aseptic technique would cause delay in CVC insertion)</t>
  </si>
  <si>
    <t>Clinician: Group/Practice, Clinician: Individual, Facility</t>
  </si>
  <si>
    <t>Claims (Only), Electronic Health Record (Only), Registry</t>
  </si>
  <si>
    <t>2726</t>
  </si>
  <si>
    <t>Primary PCI received within 90 minutes of hospital arrival</t>
  </si>
  <si>
    <t>Percentage of acute myocardial infarction (AMI) patients with ST-segment elevation or LBBB on the ECG closest to arrival time receiving primary percutaneous coronary intervention (PCI) during the hospital stay with a time from hospital arrival to PCI of 90 minutes or less.</t>
  </si>
  <si>
    <t>0163</t>
  </si>
  <si>
    <t>Proportion of patients with a chronic condition that have a potentially avoidable complication during a calendar year.</t>
  </si>
  <si>
    <t>Percent of adult population aged 18+ years who were identified as having at least one of the following six chronic conditions: Asthma, Chronic Obstructive Pulmonary Disease (COPD), Coronary Artery Disease (CAD), Heart Failure (HF), Hypertension (HTN), or Diabetes Mellitus (DM), were followed for at least one-year, and had one or more potentially avoidable complications (PACs) during the most recent 12 months. Please reference attached document labeled NQF_Chronic_Care_PACs_01_24_17.xls, in the tabs labeled PACs I-9 &amp; I-10 for a list of code definitions of PACs relevant to each of the above chronic conditions.  
We define PACs as one of two types: 
(1) Type 1 PACs - PACs related to the index condition: Patients are considered to have a PAC, if they receive services during the episode time window for any of the complications directly related to the chronic condition, such as for acute exacerbation of the index condition, respiratory insufficiency in patients with Asthma or COPD, hypotension or fluid and electrolyte disturbances in patients with CAD, HF or diabetes etc. 
(2) Type 2 PACs - PACs related to Patient Safety or broader System Failures: Patients are also considered to have a PAC, if they receive services during the episode time window for any of the complications related to patient safety or health system failures such as for sepsis, infections, phlebitis, deep vein thrombosis, pressure sores etc. 
All relevant hospitalizations for patients with chronic conditions are considered potentially avoidable and flagged as PACs. This particularly applies to hospitalizations due to acute exacerbations of the index condition. For example, a hospitalization for diabetic emergency in a diabetic patient, or a hospitalization for acute pulmonary edema in a heart failure patient is considered a PAC.  
PACs are counted as a dichotomous (yes/no) outcome.  If a patient had one or more PACs, they get counted as a “yes” or a 1.  The summary tab in the enclosed workbook labeled NQF_Chronic_Care_PACs_01_24_17.xls gives the overview of the frequency and costs associated with each of these types of PACs for each of the six chronic conditions.  Detailed drill-down tabs with graphs are also provided in the same workbook for each of the six chronic conditions to highlight high-frequency PACs. The Decision Tree tabs in the same workbook highlight the flow diagrams for the selection of patients into each chronic condition episode.
The information is based on a two-year claims database from a commercial insurer with 3,258,706 covered lives and $25.9 billion in “allowed amounts” for claims costs. The database is an administrative claims database with medical as well as pharmacy claims.
It is important to note that while the overall frequency of PAC hospitalizations is low (for all chronic care conditions summed together, PAC frequency was 1.6% for all PAC occurrences), they amount to over 52% of the PAC medical costs.</t>
  </si>
  <si>
    <t>Outcome: Number of patients with at least one of the following six chronic conditions: Asthma, Chronic Obstructive Pulmonary Disease (COPD), Coronary Artery Disease (CAD), Heart Failure (HF), Hypertension (HTN), or Diabetes Mellitus (DM), and had one or more potentially avoidable complications (PACs), during the most recent 12 months.</t>
  </si>
  <si>
    <t>Adult patients aged 18+ years who were identified as having at least one of the following six chronic conditions: Asthma, Chronic Obstructive Pulmonary Disease (COPD), Coronary Artery Disease (CAD), Heart Failure (HF), Hypertension (HTN), or Diabetes Mellitus (DM), and were followed for at least 12 months.</t>
  </si>
  <si>
    <t>Patients are excluded from the measure if they are less than 18 years of age, have an incomplete episode of care (less than 18 months of claims), have an enrollment gap of more than 30 days, or have outlier costs for the most recent 12 months of claim costs.
Claims are excluded from the episode if they are for services that are not relevant to the chronic condition.</t>
  </si>
  <si>
    <t>Clinician: Group/Practice, Health Plan, Other, Population: Community, County or City, Population: Regional and State</t>
  </si>
  <si>
    <t>0709</t>
  </si>
  <si>
    <t>Risk-Adjusted Operative Mortality for Aortic Valve Replacement (AVR)</t>
  </si>
  <si>
    <t>Percent of patients aged 18 years and older undergoing Aortic Valve Replacement (AVR) who die, including both 1) all deaths occurring during the hospitalization in which the procedure was performed, even if after 30 days, and 2) those deaths occurring after discharge from the hospital, but within 30 days of the procedure</t>
  </si>
  <si>
    <t>Number of patients aged 18 years and older undergoing AVR who die, including both 1) all deaths occurring during the hospitalization in which the operation was performed, even if after 30 days, and 2) those deaths occurring after discharge from the hospital, but within 30 days of the procedure</t>
  </si>
  <si>
    <t>All patients undergoing isolated AVR surgery</t>
  </si>
  <si>
    <t>0120</t>
  </si>
  <si>
    <t>Risk-Adjusted Operative Mortality for Aortic Valve Replacement (AVR) + CABG Surgery</t>
  </si>
  <si>
    <t>Percent of patients aged 18 years and older undergoing combined AVR and CABG who die, including both 1) all deaths occurring during the hospitalization in which the procedure was performed, even if after 30 days, and 2) those deaths occurring after discharge from the hospital, but within 30 days of the procedure</t>
  </si>
  <si>
    <t>Number of patients aged 18 years and older undergoing combined AVR and CABG who die, including both 1) all deaths occurring during the hospitalization in which the operation was performed, even if after 30 days, and 2) those deaths occurring after discharge from the hospital, but within 30 days of the procedure.</t>
  </si>
  <si>
    <t>All patients undergoing combined AVR + CABG</t>
  </si>
  <si>
    <t>0123</t>
  </si>
  <si>
    <t>Risk-Adjusted Operative Mortality for CABG</t>
  </si>
  <si>
    <t>Percent of patients aged 18 years and older undergoing isolated CABG who die, including both 1) all deaths occurring during the hospitalization in which the CABG was performed, even if after 30 days, and 2) those deaths occurring after discharge from the hospital, but within 30 days of the procedure</t>
  </si>
  <si>
    <t>Number of patients undergoing isolated CABG who die, including both 1) all deaths occurring during the hospitalization in which the operation was performed, even if after 30 days, and 2) those deaths occurring after discharge from the hospital, but within 30 days of the procedure</t>
  </si>
  <si>
    <t>0119</t>
  </si>
  <si>
    <t>Risk-Adjusted Operative Mortality for Mitral Valve (MV) Repair</t>
  </si>
  <si>
    <t>Percent of patients aged 18 years and older undergoing MV Repair who die, including both 1) all deaths occurring during the hospitalization in which the procedure was performed, even if after 30 days, and 2) those deaths occurring after discharge from the hospital, but within 30 days of the procedure
(This measure applies to the procedure of MV repair, regardless of approach)</t>
  </si>
  <si>
    <t>Number of patients aged 18 years and older undergoing MV Repair who die, including both 1) all deaths occurring during the hospitalization in which the operation was performed, even if after 30 days, and 2) those deaths occurring after discharge from the hospital, but within 30 days of the procedure</t>
  </si>
  <si>
    <t>All patients undergoing isolated MV repair surgery</t>
  </si>
  <si>
    <t>1501</t>
  </si>
  <si>
    <t>Risk-Adjusted Operative Mortality for Mitral Valve (MV) Repair + CABG Surgery</t>
  </si>
  <si>
    <t>Percent of patients aged 18 years and older undergoing combined MV Repair and CABG who die, including both 1) all deaths occurring during the hospitalization in which the procedure was performed, even if after 30 days, and 2) those deaths occurring after discharge from the hospital, but within 30 days of the procedure</t>
  </si>
  <si>
    <t>Number of patients aged 18 years and older undergoing combined MV Repair and CABG who die, including both 1) all deaths occurring during the hospitalization in which the operation was performed, even if after 30 days, and 2) those deaths occurring after discharge from the hospital, but within 30 days of the procedure</t>
  </si>
  <si>
    <t>All patients undergoing combined MV Repair + CABG</t>
  </si>
  <si>
    <t>1502</t>
  </si>
  <si>
    <t>Risk-Adjusted Operative Mortality for Mitral Valve (MV) Replacement</t>
  </si>
  <si>
    <t>Percent of patients aged 18 years and older undergoing MV Replacement who die, including both 1) all deaths occurring during the hospitalization in which the procedure was performed, even if after 30 days, and 2) those deaths occurring after discharge from the hospital, but within 30 days of the procedure</t>
  </si>
  <si>
    <t>Number of patients aged 18 years and older undergoing MV Replacement who die, including both 1) all deaths occurring during the hospitalization in which the operation was performed, even if after 30 days, and 2) those deaths occurring after discharge from the hospital, but within 30 days of the procedure</t>
  </si>
  <si>
    <t>All patients undergoing isolated MV replacement surgery</t>
  </si>
  <si>
    <t>0121</t>
  </si>
  <si>
    <t>Risk-Adjusted Operative Mortality for Mitral Valve (MV) Replacement + CABG Surgery</t>
  </si>
  <si>
    <t>Percent of patients aged 18 years and older undergoing combined MV Replacement and CABG who die, including both 1) all deaths occurring during the hospitalization in which the procedure was performed, even if after 30 days, and 2) those deaths occurring after discharge from the hospital, but within 30 days of the procedure</t>
  </si>
  <si>
    <t>Number of patients aged 18 years and older undergoing combined MV Replacement and CABG who die, including both 1) all deaths occurring during the hospitalization in which the operation was performed, even if after 30 days, and 2) those deaths occurring after discharge from the hospital, but within 30 days of the procedure</t>
  </si>
  <si>
    <t>All patients undergoing combined MV Replacement + CABG</t>
  </si>
  <si>
    <t>0122</t>
  </si>
  <si>
    <t>Shared Decision Making Process</t>
  </si>
  <si>
    <t>This measure assesses the extent to which health care providers actually involve patients in a decision-making process when there is more than one reasonable option.  This proposal is to focus on patients who have undergone any one of 7 common, important surgical procedures: total replacement of the knee or hip, lower back surgery for spinal stenosis of herniated disc, radical prostatectomy for prostate cancer, mastectomy for early stage breast cancer or percutaneous coronary intervention (PCI) for stable angina.  Patients answer four questions (scored 0 to 4) about their interactions with providers about the decision to have the procedure, and the measure of the extent to which a provider or provider group is practicing shared decision making for a particular procedure is the average score from their responding patients who had the procedure.</t>
  </si>
  <si>
    <t>Patient answers to four questions about whether not 4 essential elements of shared decision making (laying out options, discussing the reasons to have the intervention and not to have the intervention, and asking for patient input) were part of the interactions with providers when the decision was made to have the procedure.</t>
  </si>
  <si>
    <t>All responding patients who have undergone one of the following 7 surgical procedures: back surgery for a herniated disc; back surgery for spinal stenosis; knee replacement for osteoarthritis of the knee; hip replacement for osteoarthritis of the hip; radical prostatectomy for prostate cancer; percutaneous coronary intervention  (PCI) for stable angina, and mastectomy for early stage breast cancer.</t>
  </si>
  <si>
    <t>For back, hip, knee, and prostate surgery patients, there are no exclusions, so long as the surgery is for the designated condition.
PCI patients who had a heart attack within 4 weeks of the PCI procedure are excluded, as are those who have had previous coronary artery procedures (either PCI or CABG).
For patients who have mastectomy, patients who had had a prior lumpectomy for breast cancer in the same breast and patients who have not been diagnosed with breast cancer (who are having prophylactic mastectomies) are excluded.</t>
  </si>
  <si>
    <t>2962</t>
  </si>
  <si>
    <t>Stable coronary artery disease: percentage of patients with cardiovascular disease who received an annual influenza vaccination.</t>
  </si>
  <si>
    <t>This measure is used to assess the percentage of patients age 18 years and older with cardiovascular disease who received an annual influenza vaccination.</t>
  </si>
  <si>
    <t>Number of stable coronary artery disease patients</t>
  </si>
  <si>
    <t>Paper medical record</t>
  </si>
  <si>
    <t>NQMC - 008860</t>
  </si>
  <si>
    <t>Stable coronary artery disease: percentage of patients with documentation in the medical record of prognostic assessment preceding or following a course of pharmacologic therapy.</t>
  </si>
  <si>
    <t>This measure is used to assess the percentage of patients age 18 years and older with documentation in the medical record of prognostic assessment preceding or following a course of pharmacologic therapy.</t>
  </si>
  <si>
    <t>Number of patients who had prognostic assessment preceding or following a course of pharmacologic therapy</t>
  </si>
  <si>
    <t>NQMC - 008870</t>
  </si>
  <si>
    <t>Stable coronary artery disease: percentage of patients with documentation in the medical record of receiving a pneumonia vaccination according to the CDC recommendations.</t>
  </si>
  <si>
    <t>This measure is used to assess the percentage of patients age 18 years and older with documentation in the medical record of receiving a pneumonia vaccination according to the Centers for Disease Control and Prevention (CDC) recommendations.</t>
  </si>
  <si>
    <t>Number of stable coronary artery disease patients who had documented pneumonia vaccination</t>
  </si>
  <si>
    <t>NQMC - 008861</t>
  </si>
  <si>
    <t>Stable coronary artery disease: percentage of patients with documentation in the medical record that an LDL was obtained within the last 12 months with an LDL less than 100 mg/dL. Consider less than 70 mg/dL for high-risk patient.</t>
  </si>
  <si>
    <t>This measure is used to assess the percentage of patients age 18 years and older with documentation in the medical record that a low-density lipoprotein (LDL) was obtained within the last 12 months with an LDL less than 100 mg/dL. Consider less than 70 mg/dL for high-risk patients.</t>
  </si>
  <si>
    <t>Number of stable coronary artery disease patients who had low-density lipoprotein (LDL) screening within the last 12 months and LDL was less than 100 mg/dL</t>
  </si>
  <si>
    <t>NQMC - 008864</t>
  </si>
  <si>
    <t>Stable coronary artery disease: percentage of patients with stable coronary artery disease who have demonstrated an understanding of how to respond in an acute cardiac event by "teaching back" as to how they would respond in the case of acute cardiac event.</t>
  </si>
  <si>
    <t xml:space="preserve">This measure is used to assess percentage of patients age 18 years and older with stable coronary artery disease who have demonstrated an understanding of how to respond in an acute cardiac event by "teaching back" as to how they would respond in the case of acute cardiac event, including the following:
•Proper use of nitroglycerin 
•Consistent use of aspirin (unless contraindicated), or consistent use of clopidogrel as directed 
•When to call 911 
</t>
  </si>
  <si>
    <t xml:space="preserve">Inclusions
 Number of stable coronary artery disease patients who have demonstrated an understanding of how to respond in an acute cardiac event by "teaching back" as to how they would respond in the case of acute cardiac event, including the following: 
•Proper use of nitroglycerin 
•Consistent use of aspirin (unless contraindicated), or consistent use of clopidogrel as directed 
•When to call 911 
</t>
  </si>
  <si>
    <t>NQMC - 008858</t>
  </si>
  <si>
    <t>Statin Prescribed at Discharge</t>
  </si>
  <si>
    <t>Percent of acute myocardial infarction (AMI) patients who are prescribed a statin at hospital discharge.</t>
  </si>
  <si>
    <t>AMI patients who are prescribed a statin medication at hospital discharge.</t>
  </si>
  <si>
    <t>AMI patients (International Classification of Diseases, 9th revision, Clinical Modification [ICD-9-CM] principal diagnosis code of AMI: 410.00, 410.01, 410.10, 410.11, 410.20, 410.21, 410.30, 410.31, 410.40, 410.41, 410.50, 410.51, 410.60, 410.61, 410.70, 410.71, 410.80, 410.81, 410.90, 410.91)</t>
  </si>
  <si>
    <t>• Patients less than 18 years of age
• Patients who have a Length of Stay greater than 120 days
• Patients with Comfort Measures Only documented 
• Patients enrolled in clinical trials
• Patients discharged to another hospital
• Patients who left against medical advice
• Patients who expired 
• Patients discharged to home for hospice care
• Patients discharged to a health care facility for hospice care
• Patients with LDL less than 100 mg/dL within the first 24 hours after hospital arrival or 30 days prior to hospital arrival and not discharged on a statin
• Patients with a Reason For Not Prescribing Statin Medication at Discharge</t>
  </si>
  <si>
    <t>0639</t>
  </si>
  <si>
    <t>Stroke and Stroke Rehabilitation: Anticoagulant Therapy Prescribed for Atrial Fibrillation (AF) at Discharge</t>
  </si>
  <si>
    <t>Percentage of patients aged 18 years and older with a diagnosis of ischemic stroke or transient ischemic attack (TIA) with documented permanent, persistent, or paroxysmal atrial fibrillation who were prescribed an anticoagulant at discharge</t>
  </si>
  <si>
    <t>Patients who were prescribed an anticoagulant at discharge</t>
  </si>
  <si>
    <t>All patients aged 18 years and older with a diagnosis of ischemic stroke or transient ischemic attack (TIA) with documented permanent, persistent, or paroxysmal atrial fibrillation</t>
  </si>
  <si>
    <t>0241</t>
  </si>
  <si>
    <t>Stroke Education</t>
  </si>
  <si>
    <t>This measure captures the proportion of ischemic or hemorrhagic stroke patients with documentation that they or their caregivers were given stroke education materials. This measure is a part of a set of eight nationally implemented measures that address stroke care (STK-1: Venous Thromboembolism (VTE) Prophylaxis, STK-2: Discharged on Antithrombotic Therapy, STK-3: Anticoagulation Therapy for Atrial Fibrillation/Flutter, STK-4: Thrombolytic Therapy,STK-5: Antithrombotic Therapy By End of Hospital Day 2, STK-6 Discharged on Statin Medication, and STK-10: Assessed for Rehabilitation) that are used in The Joint Commission’s hospital accreditation and Disease-Specific Care certification programs.</t>
  </si>
  <si>
    <t>Ischemic or hemorrhagic stroke patients with documentation that they or their caregivers were given educational material addressing all of the following: 1. Activation of emergency medical system; 2. Follow-up after discharge; 3. Medications prescribed at discharge; 4. Risk factors for stroke; 5. Warning signs and symptoms of stroke</t>
  </si>
  <si>
    <t>Ischemic stroke or hemorrhagic stroke patients discharged home.</t>
  </si>
  <si>
    <t>Patients less than 18 years of age, Patients who have a Length of Stay greater than 120 days, Patients with Comfort Measures Only documented, Patients enrolled in clinical trials, Patients admitted for Elective Carotid Intervention</t>
  </si>
  <si>
    <t>Paper Medical Records; Electronic Health Record</t>
  </si>
  <si>
    <t>0440</t>
  </si>
  <si>
    <t>Surgery Patients on Beta-Blocker Therapy Prior to Arrival Who Received a Beta-Blocker During the Perioperative Period</t>
  </si>
  <si>
    <t>Percentage of patients on beta blocker therapy prior to arrival who received a beta blocker during the perioperative period. To be in the denominator, the patient must be on a beta-blocker prior to arrival. The case is excluded if the patient is not on a beta-blocker prior to arrival.</t>
  </si>
  <si>
    <t>Surgery patients on beta-blocker therapy prior to arrival who receive a beta-blocker during the perioperative period</t>
  </si>
  <si>
    <t>All surgery patients on beta-blocker therapy prior to arrival.</t>
  </si>
  <si>
    <t>Excluded Populations: Patients less than 18 years of age, Patients who have a Length of Stay greater than 120 days, Patients enrolled in clinical trials, Patients whose ICD-9-CM principal procedure occurred prior to the date of admission, Patients who expired during the perioperative period, Pregnant patients taking a beta-blocker prior to arrival, Patients with a documented Reason for Not Administering Beta-Blocker-Perioperative, Patients with Ventricular Assist Devices or Heart Transplantation (as defined in Appendix A, Table 5.26 for ICD-9-CM codes).</t>
  </si>
  <si>
    <t>0284</t>
  </si>
  <si>
    <t>Time to Intravenous Thrombolytic Therapy</t>
  </si>
  <si>
    <t>Acute ischemic stroke patients aged 18 years and older receiving intravenous tissue plasminogen activator (tPA) therapy during the hospital stay and having a time from hospital arrival to initiation of thrombolytic therapy administration (door-to-needle time) of 60 minutes or less.</t>
  </si>
  <si>
    <t>All acute ischemic stroke patients who received intravenous thrombolytic therapy during the hospital stay.</t>
  </si>
  <si>
    <t>1952</t>
  </si>
  <si>
    <t xml:space="preserve">Pharmacologic treatment of hypertension in adults aged 60 years or older to higher versus lower blood pressure targets: a clinical practice guideline from the American College of Physicians and the American Academy of Family Physicians. </t>
  </si>
  <si>
    <t>NGC</t>
  </si>
  <si>
    <t xml:space="preserve">Statin use for the primary prevention of cardiovascular disease in adults: U.S. Preventive Services Task Force recommendation statement. </t>
  </si>
  <si>
    <t xml:space="preserve">Aspirin use for the primary prevention of cardiovascular disease and colorectal cancer: U.S. Preventive Services Task Force recommendation statement. </t>
  </si>
  <si>
    <t xml:space="preserve">Guidelines for the management of absolute cardiovascular disease risk. </t>
  </si>
  <si>
    <t xml:space="preserve">Behavioral counseling interventions to promote a healthful diet and physical activity for cardiovascular disease prevention in adults: U.S. Preventive Services Task Force recommendation statement. </t>
  </si>
  <si>
    <t xml:space="preserve">Primary and secondary prevention of cardiovascular disease: antithrombotic therapy and prevention of thrombosis, 9th ed: American College of Chest Physicians evidence-based clinical practice guidelines. </t>
  </si>
  <si>
    <t xml:space="preserve">Behavioral counseling to promote a healthful diet and physical activity for cardiovascular disease prevention in adults with cardiovascular risk factors: U.S. Preventive Services Task Force recommendation statement. </t>
  </si>
  <si>
    <t xml:space="preserve">Screening for peripheral artery disease and cardiovascular disease risk assessment with the ankle–brachial index in adults: U.S. Preventive Services Task Force recommendation statement. </t>
  </si>
  <si>
    <t xml:space="preserve">Lipid modification: cardiovascular risk assessment and the modification of blood lipids for the primary and secondary prevention of cardiovascular disease. </t>
  </si>
  <si>
    <t>Annual Monitoring for Patients on Persistent Medications (MPM)</t>
  </si>
  <si>
    <t>This measure assesses the percentage of patients 18 years of age and older who received a least 180 treatment days of ambulatory medication therapy for a select therapeutic agent during the measurement year and at least one therapeutic monitoring event for the therapeutic agent in the measurement year. Report the following three rates and a total rate:
- Rate 1: Annual Monitoring for patients on angiotensin converting enzyme (ACE) inhibitors or angiotensin receptor blockers (ARB): At least one serum potassium and a serum creatinine therapeutic monitoring test in the measurement year. 
- Rate 2: Annual monitoring for patients on digoxin: At least one serum potassium, one serum creatinine and a serum digoxin therapeutic monitoring test in the measurement year.
- Rate 3: Annual monitoring for patients on diuretics: At least one serum potassium and a serum creatinine therapeutic monitoring test in the measurement year. 
- Total rate (the sum of the three numerators divided by the sum of the three denominators)</t>
  </si>
  <si>
    <t>This measure is reported as three rates and a total rate. 
Rate 1: Annual monitoring for patients on ACE inhibitors or ARBs: the number of patients with at least one serum potassium and serum creatinine therapeutic monitoring test in the measurement year.
Rate 2: Annual monitoring for patients on digoxin: the number of patients with at least one serum potassium, one serum creatinine, and a serum digoxin therapeutic monitoring test in the measurement year.
Rate 3: Annual monitoring for patients on diuretics: the number of patients with at least one serum potassium and serum creatinine therapeutic monitoring test in the measurement year.
Total rate: sum of the 3 numerators.</t>
  </si>
  <si>
    <t>Patients age 18 and older as of the end of the measurement year (e.g., December 31) who are on selected persistent medications (ACE Inhibitors/ARB, Digoxin or Diuretics.)</t>
  </si>
  <si>
    <t>Exclude patients who use hospice services or elect to use a hospice benefit any time during the measurement year, regardless of when the services began.
Exclude patients who had an acute or nonacute inpatient encounter during the measurement year.</t>
  </si>
  <si>
    <t>2371</t>
  </si>
  <si>
    <t>Anti-Lipid Treatment Discharge</t>
  </si>
  <si>
    <t>Percent of patients aged 18 years and older undergoing isolated CABG who were discharged on a lipid lowering statin</t>
  </si>
  <si>
    <t>Number of patients undergoing isolated CABG who were discharged on a lipid lowering statin</t>
  </si>
  <si>
    <t>Cases are removed from the denominator if there was an in-hospital mortality or if discharge anti-lipid treatment was contraindicated.</t>
  </si>
  <si>
    <t>0118</t>
  </si>
  <si>
    <t>Anti-Platelet Medication at Discharge</t>
  </si>
  <si>
    <t>Percent of patients aged 18 years and older undergoing isolated CABG who were discharged on anti-platelet medication</t>
  </si>
  <si>
    <t>Number of patients undergoing isolated CABG who were discharged on anti-platelet medication</t>
  </si>
  <si>
    <t>Cases are removed from the denominator if there was an in-hospital mortality or if discharge aspirin was contraindicated.</t>
  </si>
  <si>
    <t>0116</t>
  </si>
  <si>
    <t>Aspirin at Arrival</t>
  </si>
  <si>
    <t>Percentage of emergency department acute myocardial infarction (AMI) patients or chest pain patients (with Probable Cardiac Chest Pain) without aspirin contraindications who received aspirin within 24 hours before ED arrival or prior to transfer.</t>
  </si>
  <si>
    <t>Emergency Department AMI or Chest Pain patients (with Probable Cardiac Chest Pain) who received aspirin within 24 hours before ED arrival or prior to transfer</t>
  </si>
  <si>
    <t>Emergency Department AMI or Chest Pain patients (with Probable Cardiac Chest Pain) without aspirin contraindications
Included Populations:
• An E/M Code for emergency department encounter as defined in Appendix A, Table 1.0, and
• Patients discharged/transferred to a short term general hospital for inpatient care, or to a Federal healthcare facility, and
• An ICD-9-CM Principal Diagnosis Code for AMI as defined in Appendix A, OP Table 1.1 or an ICD-9-CM Principal or Other Diagnosis Codes for Angina, Acute Coronary Syndrome, or Chest Pain as defined in Appendix A, OP Table 1.1a with Probable Cardiac Chest Pain
Excluded Populations:
•Patients less than 18 years of age
•Patients with a documented Reason for No Aspirin on Arrival
Data Elements:
•Birthdate
•Discharge Code
•E/M Code
•ICD-9-CM Other Diagnosis Codes
•ICD-9-CM Principal Diagnosis Code
•Outpatient Encounter Date
•Probable Cardiac Chest Pain
•Reason for No Aspirin on Arrival</t>
  </si>
  <si>
    <t>Excluded Populations:
•  Patients less than 18 years of age
•  Patients with a documented Reason for No Aspirin on Arrival</t>
  </si>
  <si>
    <t>0286</t>
  </si>
  <si>
    <t>Aspirin use and discussion: percentage of members who are currently taking aspirin, including women 56 to 79 years of age with at least two risk factors for cardiovascular disease (CVD); men 46 to 65 years of age with at least one risk factor for CVD; and men 66 to 79 years of age, regardless of risk factors</t>
  </si>
  <si>
    <t xml:space="preserve">This measure is one component of a two-part survey measure that assesses different facets of managing aspirin use for the primary prevention of cardiovascular disease. This measure uses survey data to assess the percentage of members who are currently taking aspirin, including women 56 to 79 years of age with at least two risk factors for cardiovascular disease; men 46 to 65 years of age with at least one risk factor for cardiovascular disease; and men 66 to 79 years of age, regardless of risk factors. 
This measure is collected as part of the CAHPS Health Plan Survey 5.0H, Adult Version (commercial, Medicaid) using a rolling average methodology.
See the related National Quality Measures Clearinghouse (NQMC) summary of the National Committee for Quality Assurance (NCQA) measure Aspirin use and discussion: percentage of women 56 to 79 years of age and men 46 to 79 years of age who discussed the risks and benefits of using aspirin with a doctor or other health provider. 
</t>
  </si>
  <si>
    <t xml:space="preserve">The number of members in the denominator who indicated that they currently take aspirin daily or every other day
Member response choice must be as follows to be included in the numerator:
•Do you take aspirin daily or every other day? = "Yes" 
</t>
  </si>
  <si>
    <t xml:space="preserve">The number of eligible members who responded to the survey and indicated that they did not have a health problem or take medication that makes taking aspirin unsafe, did not have an exclusion, and who are:
•Women 56 to 79 with at least two risk factors for cardiovascular disease (CVD) 
•Men 46 to 65 with at least one risk factor for CVD 
•Men 66 to 79 regardless of the number of CVD risk factors 
Response choices must be as follows to be included in the denominator:
•Do you take aspirin daily or every other day? = "Yes" or "No" 
•Do you have a health problem or take medication that makes taking aspirin unsafe for you? = "No" 
</t>
  </si>
  <si>
    <t xml:space="preserve">Any response to the following question indicates a CVD exclusion:
•Has a doctor ever told you that you have any of the following conditions? Mark one or more. 
Exclude any member who selected any response choice: "A heart attack" or "Angina or coronary heart disease" or "A stroke" or "Any kind of diabetes or high blood sugar."
</t>
  </si>
  <si>
    <t>Single Health Care Delivery or Public Health Organizations</t>
  </si>
  <si>
    <t xml:space="preserve">Administrative clinical data, Patient/Individual survey
</t>
  </si>
  <si>
    <t>NQMC - 010563</t>
  </si>
  <si>
    <t>Aspirin use and discussion: percentage of women 56 to 79 years of age and men 46 to 79 years of age who discussed the risks and benefits of using aspirin with a doctor or other health provider.</t>
  </si>
  <si>
    <t xml:space="preserve">This measure is one component of a two-part survey measure that assesses different facets of managing aspirin use for the primary prevention of cardiovascular disease. This measure uses survey data to assess the percentage of women 56 to 79 years of age and men 46 to 79 years who discussed the risks and benefits of using aspirin with a doctor or other health provider. 
This measure is collected as part of the CAHPS Health Plan Survey 5.0H, Adult Version (commercial, Medicaid) using a rolling average methodology.
See the related National Quality Measures Clearinghouse (NQMC) summary of the National Committee for Quality Assurance (NCQA) measure Aspirin use and discussion: percentage of members who are currently taking aspirin, including women 56 to 79 years of age with at least two risk factors for cardiovascular disease (CVD); men 46 to 65 years of age with at least one risk factor for CVD; and men 66 to 79 years of age, regardless of risk factors.
</t>
  </si>
  <si>
    <t xml:space="preserve">Inclusions
 The number of members in the denominator who indicated that their doctor or other provider discussed the risks and benefits of aspirin use to prevent heart attack or stroke
Member response choice must be as follows to be included in the numerator:
•Has a doctor or health provider ever discussed with you the risks and benefits of aspirin to prevent heart attack or stroke? = "Yes" 
</t>
  </si>
  <si>
    <t xml:space="preserve">The number of eligible members who are women 56 to 79 and men 46 to 79 years of age and who responded to the survey
Response choices must be as follows to be included in the denominator:
•Has a doctor or health provider ever discussed with you the risks and benefits of aspirin to prevent heart attack or stroke? = "Yes" or "No" 
</t>
  </si>
  <si>
    <t>Administrative clinical data, Patient/Individual survey</t>
  </si>
  <si>
    <t>NQMC - 010564</t>
  </si>
  <si>
    <t>Atherosclerotic Disease - Lipid Panel Monitoring</t>
  </si>
  <si>
    <t>The percentage of patients aged 12 years and older with coronary artery disease, or 18 years and older with  cerebrovascular disease or peripheral vascular disease that have been screened for dyslipidemia with a lipid profile</t>
  </si>
  <si>
    <t>Patients who have had a lipid profile.</t>
  </si>
  <si>
    <t>Patients aged 12 years and older with coronary artery disease, or 18 years and older with cerebrovascular disease or peripheral vascular disease.</t>
  </si>
  <si>
    <t>SPECIFIC EXCLUSIONS:
LDL lab result &lt; 100mg/dl (suggests monitoring may be extended to every 24 months)
GENERAL EXCLUSIONS:  
•	Evidence of metastatic disease or active treatment of malignancy (chemotherapy or radiation therapy) in the last 6 months; 
•	Patients who have been in a skilled nursing facility in the last 3 months</t>
  </si>
  <si>
    <t>0616</t>
  </si>
  <si>
    <t>Coronary heart disease deaths</t>
  </si>
  <si>
    <t xml:space="preserve">Death due to ischemic heart diseases (acute myocardial infarction, other acute ischemic heart diseases, and other forms of chronic ischemic heart disease), ICD-10 codes: I20-I25.
FOR SINGLE DATA YEARS: Death rates are calculated based on the resident population of the United States for the data year involved. For census years (e.g. 2010), population counts enumerated as of April 1 are used. For all other years, populations estimates as of July 1 are used. Postcensal population estimates are used in rate calculations for years after a census year and match the data year vintage (e.g. July 1, 2011 resident population estimates from Vintage 2011 are used as the denominator for 2011 rates). Intercensal population estimates are used in rate calculations for the years between censuses (e.g. 1991-1999, 2001-2009). Race-specific population estimates for 1991 and later use bridged-race categories.
FOR MULTIPLE DATA YEARS: Death rates are calculated based on the sum of the resident populations for each of the data years involved (e.g. the denominator of a rate for 2008-2010 combined is the sum of the population estimates for 2008, 2009, and 2010). For census years (e.g. 2010), population counts enumerated as of April 1 are used. For all other years, populations estimates as of July 1 are used. Postcensal population estimates are used in rate calculations for years after a census year and match the data year vintage (e.g. July 1, 2011 resident population estimates from Vintage 2011 are used as the denominator for 2011 rates). Intercensal population estimates are used in rate calculations for the years between censuses (e.g. 1991-1999, 2001-2009). Race-specific population estimates for 1991 and later use bridged-race categories.
This Indicator uses Age-Adjustment Groups:
•Total: &lt;1, 1-4, 5-14, 15-24, 25-34, 35-44, 45-54, 55-64, 65-74, 75-84, 85+
•Sex:&lt; 1, 1-4, 5-14, 15-24, 25-34, 35-44, 45-54, 55-64, 65-74, 75-84, 85+
•Race/Ethnicity: &lt;1, 1-4, 5-14, 15-24, 25-34, 35-44, 45-54, 55-64, 65-74, 75-84, 85+
•Country of Birth: &lt;5, 5-17, 18-24, 25-34, 35-44, 45-54, 55-64, 65-74, 75+
•Geographic Location: &lt;1, 1-4, 5-14, 15-24, 25-34, 35-44, 45-54, 55-64, 65-74, 75-84, 85+
•Marital Status: 25-34, 35-44, 45-54, 55-64, 65-74, 75+
</t>
  </si>
  <si>
    <t>Number of coronary heart disease-related deaths (ICD-10 codes I20-I25)</t>
  </si>
  <si>
    <t>Number of persons</t>
  </si>
  <si>
    <t xml:space="preserve"> NVSS-M (CDC/NCHS) ; Bridged-Race Population Estimates for Census 2000 and 2010 (CDC, Census, CDC/NCHS and Census, CDC/NCHS) ; Population Estimates (Census) </t>
  </si>
  <si>
    <t>Fibrinolytic Therapy Received Within 30 Minutes of ED Arrival</t>
  </si>
  <si>
    <t>This measure calculates the percentage of Emergency Department (ED) acute myocardial infarction (AMI) patients with ST-segment elevation on the electrocardiogram (ECG) closest to arrival time receiving fibrinolytic therapy during the ED stay and having a time from ED arrival to fibrinolysis of 30 minutes or less. The measure is calculated using chart-abstracted data, on a rolling, quarterly basis and is publicly reported, in aggregate, for one calendar year. The measure has been publicly reported, annually, by CMS as a component of its Hospital Outpatient Quality Reporting (HOQR) Program since 2012.</t>
  </si>
  <si>
    <t>The number of ED AMI patients whose time from ED arrival to fibrinolysis is 30 minutes or less.</t>
  </si>
  <si>
    <t>The number of ED AMI patients with ST-segment elevation on ECG who received fibrinolytic therapy.</t>
  </si>
  <si>
    <t>Patients are excluded who are less than 18 years of age. Additionally, patients who are not administered fibrinolytic therapy within 30 minutes AND had a Reason for Delay in Fibrinolytic Therapy, as defined in the Data Dictionary, are also excluded.</t>
  </si>
  <si>
    <t>0288</t>
  </si>
  <si>
    <t>Lipid management in adults: percentage of patients with established atherosclerotic cardiovascular disease (ASCVD), or 10-year CHD risk greater than or equal to 10%, or diabetes and on lipid-lowering medication who have a fasting lipid panel within 24 months of medication prescription.</t>
  </si>
  <si>
    <t>This measure is used to assess the percentage of adult patients with established atherosclerotic cardiovascular disease (ASCVD), or 10-year coronary heart disease (CHD) risk greater than or equal to 10%, or diabetes and on lipid-lowering medication who has a fasting lipid panel within 24 months of medication prescription.</t>
  </si>
  <si>
    <t xml:space="preserve">Patients who have a fasting lipid panel within 24 months of prescription for lipid-lowering medication </t>
  </si>
  <si>
    <t>Patients with (a) established atherosclerotic cardiovascular disease (ASCVD), (b) 10-year coronary heart disease (CHD) risk greater than or equal to 10%, or (c) diabetes</t>
  </si>
  <si>
    <t>NQMC - 009379</t>
  </si>
  <si>
    <t>Lipid management in adults: percentage of patients with established atherosclerotic cardiovascular disease (ASCVD), or a 10-year risk for CHD greater than or equal to 10%, or diabetes, who are on a statin or have LDL less than 100 ml/dL within a 12-month period.</t>
  </si>
  <si>
    <t xml:space="preserve">This measure is used to assess the percentage of patients with:
a.Established atherosclerotic cardiovascular disease (ASCVD): coronary heart disease (CHD), peripheral artery disease (PAD) or stroke presumed of atherosclerotic origin, or 
b.A 10-year risk for CHD greater than or equal to 10%, or 
c.Diabetes, who are on a statin OR have low-density lipoprotein (LDL) less than 100 ml/dL within a 12-month period. 
</t>
  </si>
  <si>
    <t xml:space="preserve">Patients who are on a statin therapy OR have low-density lipoprotein (LDL) less than 100 mg/dL
Data Collection: Find the number of patients who are on a statin therapy OR have LDL less than 100 mg/dL within a 12-month period.
</t>
  </si>
  <si>
    <t xml:space="preserve">Patients with (a) established atherosclerotic cardiovascular disease (ASCVD), (b) 10-year risk for coronary heart disease (CHD) greater than or equal to 10%, or (c) diabetes </t>
  </si>
  <si>
    <t>NQMC - 009378</t>
  </si>
  <si>
    <t>Long-Term Care Hospital (LTCH) Functional Outcome Measure: Change in Mobility Among Patients Requiring Ventilator Support</t>
  </si>
  <si>
    <t>This measure estimates the risk-adjusted change in mobility score between admission and discharge among LTCH patients requiring ventilator support at admission.</t>
  </si>
  <si>
    <t>The measure does not have a simple form for the numerator and denominator. This measure estimates the risk-adjusted change in mobility score between admission and discharge among LTCH patients requiring ventilator support at admission. The change in mobility score is calculated as the difference between the discharge mobility score and the admission mobility score.</t>
  </si>
  <si>
    <t>The target population (denominator) for this quality measure is the number of LTCH patients requiring ventilator support at the time of admission to the LTCH.</t>
  </si>
  <si>
    <t>1) Patients with incomplete stays: 
Rationale: It can be challenging to gather accurate discharge functional assessment data for patients who experience incomplete stays. Patients with incomplete stays include patients who are unexpectedly discharged to an acute-care setting (Inpatient Prospective Payment System or Inpatient Psychiatric Hospital) because of a medical emergency or psychiatric condition; patients transferred to another LTCH facility; patients who leave the LTCH against medical advice; patients who die; and patients with a length of stay less than 3 days. 
2) Patients discharged to hospice: 
Rationale: Patients discharged to hospice are excluded because functional improvement may not be a goal for these patients.
3) Patients with progressive neurological conditions, including amyotrophic lateral sclerosis, multiple sclerosis, Parkinson’s disease, and Huntington’s chorea: 
Rationale: These patients are excluded because they may have functional decline or less predictable function trajectories.
4) Patients in coma, persistent vegetative state, complete tetraplegia, and locked-in syndrome:
Rationale: The patients are excluded because they may have limited or less predictable mobility recovery. 
5) Patients younger than age 21:
Rationale: There is only limited evidence published about functional outcomes for individuals younger than 21.
6) Patients who are coded as independent on all the CARE mobility items at admission:
Rationale: These patients are excluded because no improvement in mobility skills can be measured with the mobility items used in this quality measure.</t>
  </si>
  <si>
    <t>Long Term Acute Care</t>
  </si>
  <si>
    <t>2632</t>
  </si>
  <si>
    <t>Median Time to ECG</t>
  </si>
  <si>
    <t>Median time from emergency department arrival to ECG (performed in the ED prior to transfer) for acute myocardial infarction (AMI) or Chest Pain patients (with 
Probable Cardiac Chest Pain).</t>
  </si>
  <si>
    <t>Continuous Variable Statement: 
Time (in minutes) from emergency department arrival to ECG (performed in the ED prior to transfer) for acute myocardial infarction (AMI) or Chest Pain patients (with Probable Cardiac Chest Pain)
Included Populations: 	
• ICD-9-CM Principal or Other Diagnosis Code for AMI as defined in Appendix A1, OP Table 6.1 or an ICD-9-CM Principal or Other Diagnosis Code for Angina, Acute Coronary Syndrome, or Chest Pain as defined in Appendix A1, OP Table 6.1a, and
• E/M Code for emergency department encounter as defined in Appendix A1, OP Table 1.0a, and
• Patients receiving an ECG as defined in the Appendix A1, and
• Patients discharged/transferred to a short term general hospital for inpatient care, to a Federal healthcare facility, or to a Critical Access Hospital.
Excluded Populations:
Patients less than 18 years of age</t>
  </si>
  <si>
    <t>Continuous Variable Statement: Time (in minutes) from emergency department arrival to ECG (performed in the ED prior to transfer) for AMI or Chest Pain patients (with Probable Cardiac Chest Pain).
Included Populations:
•An E/M Code for emergency department encounter as defined in Appendix A, OP Table 1.0, and
•Patients discharged/transferred to a short term general hospital for inpatient care, or to a Federal healthcare facility, and
•An ICD-9-CM Principal Diagnosis Code for AMI as defined in Appendix A, OP Table 1.1 or an ICD-9-CM Principal or Other Diagnosis Codes for Angina, Acute Coronary Syndrome, or Chest Pain as defined in Appendix A, OP Table 1.1a, and
•Patients receiving an ECG
Excluded Populations:
•Patients less than 18 years of age
Data Elements:
•Arrival Time
•Birthdate
•Discharge Code
•E/M Code
•ECG
•ECG Date
•ECG Time
•ICD-9-CM Other Diagnosis Codes
•ICD-9-CM Principal Diagnosis Code
•Outpatient Encounter Date
•Probable Cardiac Chest Pain</t>
  </si>
  <si>
    <t>• Patients LESS THAN 18 years of age</t>
  </si>
  <si>
    <t>0289</t>
  </si>
  <si>
    <t>Median Time to Fibrinolysis</t>
  </si>
  <si>
    <t>Median time from emergency department arrival to administration of fibrinolytic therapy in ED patients with ST-segment elevation or left bundle branch block (LBBB) on the electrocardiogram (ECG) performed closest to ED arrival and prior to transfer.</t>
  </si>
  <si>
    <t>Continuous Variable Statement: 
Time (in minutes) from emergency department arrival to administration of fibrinolytic therapy in AMI patients with ST-segment elevation or LBBB on the ECG performed closest to ED arrival and prior to transfer</t>
  </si>
  <si>
    <t>•	Patients less than 18 years of age
•	Patients who did not receive Fibrinolytic Administration within 30 minutes and had a Reason for Delay in Fibrinolytic Therapy</t>
  </si>
  <si>
    <t>Ambulatory Care: Hospital, Ambulatory Care: Urgent Care - Ambulatory, Hospital</t>
  </si>
  <si>
    <t>0287</t>
  </si>
  <si>
    <t>Median Time to Transfer to Another Facility for Acute Coronary Intervention</t>
  </si>
  <si>
    <t>This measure calculates the median time from emergency department (ED) arrival to time of transfer to another facility for acute coronary intervention (ACI) for ST-segment myocardial infarction (STEMI) patients that require a percutaneous coronary intervention (PCI). The measure is calculated using chart-abstracted data, on a rolling quarterly basis, and is publically reported, in aggregate, for one calendar year. The measure has been publically reported, annually by CMS as a component of its Hospital Outpatient Quality Reporting (HOQR) Program since 2008.</t>
  </si>
  <si>
    <t>This measure is reported as a continuous variable statement: time (in minutes) from ED arrival to transfer to another facility for ACI. 
The numerator includes patients with AMI and ST-segment elevation on the ECG performed closest to ED arrival who are transferred from the ED to a short-term general hospital for inpatient care, or to a Federal healthcare facility specifically for ACI.</t>
  </si>
  <si>
    <t>Time (in minutes) from ED arrival to transfer to another facility for ACI.</t>
  </si>
  <si>
    <t>Patients are excluded from this measure if they are under 18 years of age, did not have an initial ECG interpretation, received fibrinolytic therapy while in the ED, or were transferred for reasons other than ACI.</t>
  </si>
  <si>
    <t>0290</t>
  </si>
  <si>
    <t>MI - Use of Beta Blocker Therapy</t>
  </si>
  <si>
    <t>The percentage of patients aged 18 years and older diagnosed with myocardial infarction (MI) who are taking a beta blocker</t>
  </si>
  <si>
    <t>Patients with a current fill for beta blocker therapy</t>
  </si>
  <si>
    <t>All patients aged 18 and older diagnosed with myocardial infarction (MI) anytime in the past</t>
  </si>
  <si>
    <t>Contraindications to a beta blocker, including:
• Asthma
• COPD
• Bradycardia
• Hypotension
• Aortic stenosis
• Peripheral artery disease medications
• Heart block 
• Heart transplant
General exclusions:  
• Evidence of metastatic disease or active treatment of malignancy (chemotherapy or radiation therapy) in the last 6 months; 
• Patients who have been in a skilled nursing facility in the last 3 months
• Patient or provider feedback indicating allergy or intolerance to the drug in the past
• Patient or provider feedback indicating that there is a contraindication to adding the drug</t>
  </si>
  <si>
    <t>0613</t>
  </si>
  <si>
    <t>30-day all-cause risk-standardized mortality rate following Percutaneous Coronary Intervention (PCI) for patients with ST segment elevation myocardial infarction (STEMI) or cardiogenic shock</t>
  </si>
  <si>
    <t>: Functional Change: Change in Mobility Score for Skilled Nursing Facilities</t>
  </si>
  <si>
    <t>Excluded in the measure are patients who died in the SNF or patients less than 18 years old.</t>
  </si>
  <si>
    <t>Electronic Health Record (Only), Other, Registry</t>
  </si>
  <si>
    <t>2774</t>
  </si>
  <si>
    <t>30-day all-cause risk-standardized mortality rate following percutaneous coronary intervention (PCI) for patients without ST segment elevation myocardial infarction (STEMI) and without cardiogenic shock</t>
  </si>
  <si>
    <t>This measure estimates hospital risk-standardized 30-day all-cause mortality rate following percutaneous coronary intervention (PCI) among patients who are 18 years of age or older with STEMI or cardiogenic shock at the time of procedure. The measure uses clinical data available in the National Cardiovascular Data Registry (NCDR) CathPCI Registry for risk adjustment. For the purpose of development, the measure cohort was derived in a Medicare fee-for-service (FFS) population of patients 65 years of age or older with a PCI. For the purpose of development and testing, the measure used a Medicare fee-for-service (FFS) population of patients 65 years of age or older with a PCI. However, the measure is designed to be used in the broader population of PCI patients.</t>
  </si>
  <si>
    <t>The outcome for this measure is all-cause death within 30 days following a PCI procedure in patients with STEMI or cardiogenic shock at the time of the procedure.</t>
  </si>
  <si>
    <t>The target population for this measure includes inpatient and outpatient hospital stays with a PCI procedure for patients at least 18 years of age, with STEMI or cardiogenic shock at the time of procedure, including outpatient and observation stay patients who have undergone PCI but have not been admitted. It is unlikely that patients in this cohort would not be admitted to the hospital, but we keep this criterion to be consistent with the complementary non-STEMI, non-cardiogenic shock PCI cohort.</t>
  </si>
  <si>
    <t>Hospital stays are excluded from the cohort if they meet any of the following criteria: 
(1) PCIs that follow a prior PCI in the same admission (either at the same hospital or a PCI performed at another hospital prior to transfer).
This exclusion is applied in order to avoid assigning the death to two separate admissions. 
(2) For patients with inconsistent or unknown vital status or other unreliable data (e.g. date of death precedes date of PCI); 
(3) Subsequent PCIs within 30-days. The 30-day outcome period for patients with more than one PCI may overlap. In order to avoid attributing the same death to more than one PCI (i.e. double counting a single patient death), additional PCI procedures within 30 days of the death are not counted as new index procedures. 
(4) PCIs for patients with more than 10 days between date of admission and date of PCI. Patients who have a PCI after having been in the hospital for a prolonged period of time are rare and represent a distinct population that likely has risk factors related to the hospitalization that are not well quantified in the registry.</t>
  </si>
  <si>
    <t>Claims (Only), Other, Registry</t>
  </si>
  <si>
    <t>0536</t>
  </si>
  <si>
    <t>30-Day Post-Hospital AMI Discharge Care Transition Composite Measure</t>
  </si>
  <si>
    <t>This measure estimates hospital risk-standardized 30-day all-cause mortality rate following percutaneous coronary intervention (PCI) among patients who are 18 years of age or older without STEMI and without cardiogenic shock at the time of procedure. The measure uses clinical data available in the National Cardiovascular Data Registry (NCDR) CathPCI Registry for risk adjustment. For the purpose of development and testing, the measure used a Medicare fee-for-service (FFS) population of patients 65 years of age or older with a PCI. However, the measure is designed to be used in the broader population of PCI patients.</t>
  </si>
  <si>
    <t>The outcome for this measure is all–cause death within 30 days following a PCI procedure in patients without STEMI and without cardiogenic shock at the time of the procedure.</t>
  </si>
  <si>
    <t>The target population for this measure includes inpatient and outpatient hospital stays with a PCI procedure for patients at least 18 years of age, without STEMI and without cardiogenic shock at the time of procedure, including outpatient and observation stay patients who have undergone PCI but have not been admitted.</t>
  </si>
  <si>
    <t>0535</t>
  </si>
  <si>
    <t>30-Day Post-Hospital HF Discharge Care Transition Composite Measure</t>
  </si>
  <si>
    <t>This measure scores a hospital on the incidence among its patients during the month following discharge from an inpatient stay having a primary diagnosis of heart failure for three types of events: readmissions, ED visits and evaluation and management (E&amp;M) services.  
These events are relatively common, measurable using readily available administrative data, and associated with effective coordination of care after discharge.  The input for this score is the result of measures for each of these three events that are being submitted concurrently under the Patient Outcomes Measures Phase I project's call for measures (ED and E&amp;M) or is already approved by NQF (readmissions).  Each of these individual measures is a risk-adjusted, standardized rate together with a percentile ranking.  This composite measure is a weighted average of the deviations of the three risk-adjusted, standardized rates from the population mean for the measure across all patients in all hospitals. Again, the composite measure is accompanied by a percentile ranking to help with its interpretation.</t>
  </si>
  <si>
    <t>The numerator is the weighted sum of the three deviations from their expected values for the individual measures comprising the component measure.  The question of appropriate weights on the deviations is difficult and would probably lead to a wide variation in opinion. The weights of -4, -2, and 1 are selected to represent order of magnitude differences in seriousness of the three outcomes, which most would agree to (that is to say: readmission is more important than ED which is more important in a negative way than E &amp; M service is in a positive way). The idea of not using weights was also considered, but this was noted to be itself a de facto weight scheme (with all weights the same), and as such, a weight scheme that was less appropriate than the one chosen.</t>
  </si>
  <si>
    <t>The composite measure is the weighted sum of three individual measures. Thus, the denominator is one.</t>
  </si>
  <si>
    <t>Documentation of original self-assessment, Electronic Health Record (Only), Management Data, Paper Records, Pharmacy, Registry</t>
  </si>
  <si>
    <t>0698</t>
  </si>
  <si>
    <t>Abdominal Aortic Aneurysm (AAA) Repair Mortality Rate (IQI 11)</t>
  </si>
  <si>
    <t>0699</t>
  </si>
  <si>
    <t>In-hospital deaths per 1,000 discharges with abdominal aortic aneurysm (AAA) repair, ages 18 years and older. Includes metrics for discharges grouped by type of diagnosis and procedure. Excludes obstetric discharges and transfers to another hospital.
[NOTE: The software provides the rate per hospital discharge. However, common practice reports the measure as per 1,000 discharges. The user must multiply the rate obtained from the software by 1,000 to report in-hospital deaths per 1,000 hospital discharges.]</t>
  </si>
  <si>
    <t>Overall:
Number of deaths (DISP=20) among cases meeting the inclusion and exclusion rules for the denominator.
Stratum A (Open repair of ruptured AAA):
Number of deaths (DISP=20) among cases meeting the inclusion and exclusion rules for the denominator.
Stratum B (Open repair of unruptured AAA):
Number of deaths (DISP=20) among cases meeting the inclusion and exclusion rules for the denominator.
Stratum C (Endovascular repair of ruptured AAA):
Number of deaths (DISP=20) among cases meeting the inclusion and exclusion rules for the denominator.
Stratum D (Endovascular repair of unruptured AAA):
Number of deaths (DISP=20) among cases meeting the inclusion and exclusion rules for the denominator.</t>
  </si>
  <si>
    <t>Overall:
Discharges, for patients ages 18 years and older, with the following
• any-listed ICD-9-CM diagnosis codes for ruptured AAA and any-listed ICD-9-CM procedure code for open AAA repair; or
• any-listed ICD-9-CM diagnosis codes for unruptured AAA and any-listed ICD-9-CM procedure codes for open AAA repair; or
• any-listed ICD-9-CM diagnosis codes for ruptured AAA and any-listed ICD-9-CM procedure codes for endovascular AAA repair; or
• any-listed ICD-9-CM diagnosis codes for unruptured AAA and any-listed ICD-9-CM procedure codes for endovascular AAA repair
Stratum A (Open repair of ruptured AAA):
Discharges, for patients ages 18 years and older, with any-listed ICD-9-CM diagnosis code for ruptured AAA (see above) and any-listed ICD-9-CM procedure code for open AAA repair (see above).
Stratum B (Open repair of unruptured AAA):
Discharges, for patients ages 18 years and older, with any-listed ICD-9-CM diagnosis code for un-ruptured AAA (see above) and any-listed ICD-9-CM procedure code for open AAA repair (see above).
Stratum C (Endovascular repair of ruptured AAA):
Discharges, for patients ages 18 years and older, with any-listed ICD-9-CM diagnosis code for ruptured AAA (see above) and any-listed ICD-9-CM procedure code for endovascular AAA repair (see above).
Stratum D (Endovascular repair of unruptured AAA):
Discharges, for patients ages 18 years and older, with any-listed ICD-9-CM diagnosis code for un-ruptured AAA (see above) and any-listed ICD-9-CM procedure code for endovascular AAA repair (see above).</t>
  </si>
  <si>
    <t>Overall:
Exclude cases:
•transferring to another short-term hospital (DISP=2)
•MDC 14 (pregnancy, childbirth, and puerperium)
•with missing discharge disposition (DISP=missing), gender (SEX=missing), age (AGE=missing), quarter (DQTR=missing), year (YEAR=missing) or principal diagnosis (DX1=missing)</t>
  </si>
  <si>
    <t>0359</t>
  </si>
  <si>
    <t>ACE/ARB Therapy at Discharge for ICD implant patients with Left Ventricular Systolic Dysfunction</t>
  </si>
  <si>
    <t>ACEI or ARB for left ventricular systolic dysfunction- Acute Myocardial Infarction (AMI) Patients</t>
  </si>
  <si>
    <t>Proportion of ICD implant patients with a diagnosis of LVSD who are prescribed ACE-I or ARB therapy at discharge.</t>
  </si>
  <si>
    <t>Count of patients with ACE-I or ARB therapy prescribed at discharge.</t>
  </si>
  <si>
    <t>1) Count of patients with an ICD implant with moderate or severe LVSD (LVEF&lt;40%) who are eligible for ACE inhibitors who do not have a contraindication to ACE inhibitors documented
AND
2)Count of patients with an ICD implant with moderate or severe LVSD (LVEF&lt;40%) who are eligible for ARB therapy who do not have a contraindication to ARB therapy documented</t>
  </si>
  <si>
    <t>Discharge status of expired
Contraindicated or blinded to both ACE inhibitors and ARB therapy</t>
  </si>
  <si>
    <t>1522</t>
  </si>
  <si>
    <t>Acute Myocardial Infarction (AMI) Mortality Rate</t>
  </si>
  <si>
    <t>Percentage of acute myocardial infarction (AMI) patients with left ventricular systolic dysfunction (LVSD) who are prescribed an ACEI or ARB at hospital discharge. For purposes of this measure, LVSD is defined as chart documentation of a left ventricular ejection fraction (LVEF) less than 40% or a narrative description of left ventricular systolic (LVS) function consistent with moderate or severe systolic dysfunction.</t>
  </si>
  <si>
    <t>AMI patients who are prescribed an ACEI or ARB at hospital discharge</t>
  </si>
  <si>
    <t>AMI patients (International Classification of Diseases, 9th revision, Clinical Modification [ICD-9-CM] principal diagnosis code of AMI:  410.00, 410.01, 410.10, 410.11, 410.20, 410.21, 410.30, 410.31, 410.40, 410.41, 410.50, 410.51, 410.60, 410.61, 410.70, 410.71, 410.80, 410.81, 410.90, 410.91); with chart documentation of a left ventricular ejection fraction (LVEF) &lt; 40% or a narrative description of left ventricular systolic (LVS) function consistent with moderate or severe systolic dysfunction</t>
  </si>
  <si>
    <t>Exclusions:
•&lt;18 years of age
•Patients who have a length of stay greater than 120 days
•Discharged to another hospital 
•Expired 
•Left against medical advice 
•Discharged to home for hospice care
•Discharged to a health care facility for hospice care
•Patients with comfort measures only documented 
•Patients enrolled in clinical trials
•Patients with a documented reason for no ACEI and no ARB at discharge</t>
  </si>
  <si>
    <t>0137</t>
  </si>
  <si>
    <t>Acute myocardial infarction (AMI): the risk-adjusted rate of all-cause in-hospital death occurring within 30 days of first admission to an acute care hospital with a diagnosis of AMI.</t>
  </si>
  <si>
    <t>In-hospital deaths per 1,000 hospital discharges with acute myocardial infarction (AMI) as a principal diagnosis for patients ages 18 years and older.</t>
  </si>
  <si>
    <t>Number of in-hospital deaths among cases meeting the inclusion and exclusion rules for the denominator.</t>
  </si>
  <si>
    <t>Discharges, for patients ages 18 years and older, with a principal ICD-9-CM diagnosis code for AMI.</t>
  </si>
  <si>
    <t>Exclude cases:
•	transferred to another short-term hospital, for whom the outcome at hospital discharge was unknown
•	admitted for treatment of pregnancy, childbirth, and puerperium
•	with missing discharge disposition, gender, age, quarter, year, or principal diagnosis</t>
  </si>
  <si>
    <t>0730</t>
  </si>
  <si>
    <t>Adherence to Antiplatelet Therapy after Stent Implantation</t>
  </si>
  <si>
    <t>This measure is used to assess the risk-adjusted rate of all cause in-hospital death occurring within 30 days of first admission to an acute care hospital with a diagnosis of acute myocardial infarction (AMI).</t>
  </si>
  <si>
    <t xml:space="preserve">Number of deaths from all causes occurring in hospital within 30 days of admission for acute myocardial infarction (AMI)
1.Discharge Disposition Code = 07 (Died)
2.Facility Type Code = 1 (Acute Care)
3.(Discharge date on death record) − (Admission date on AMI record) less than or equal to 30 days
</t>
  </si>
  <si>
    <t xml:space="preserve">Total number of acute myocardial infarction (AMI) episodes in an 11-month period
1.  a.AMI is coded as most responsible diagnosis (MRDx) but not also as a diagnosis type (2); or 
b.Where another diagnosis is coded as MRDx and also a diagnosis type (2), and a diagnosis of AMI is coded as a type (1) or type (W), (X), or (Y) but not also as type (2); or 
c.Where coronary artery disease is coded as MRDx, AMI as type (1) or type (W), (X), or (Y) but not also as type (2); along with revascularization procedure (percutaneous coronary intervention or coronary artery bypass) 
2.Admission between April 1 and March 1 of the following year (period of case selection ends March 1 to allow for 30 days of follow-up) 
3.Age at admission 20 years and older 
4.Sex recorded as male or female 
5.Admission to an acute care institution (Facility Type Code = 1) 
6.Admission category recorded as urgent/emergent (Admission Category Code = U) 
7.Canadian resident (Canadian postal code) 
</t>
  </si>
  <si>
    <t xml:space="preserve">1.Records with an invalid health card number 
2.Records with an invalid date of birth (non-Quebec records) 
3.Records with an invalid admission date 
4.Records with admission category of cadaveric donor or stillbirth (Admission Category Code = R or S) 
5.Previous AMI: Records with an AMI inpatient admission within one year prior to the admission date of the index episode 
</t>
  </si>
  <si>
    <t>NQMC - 010029</t>
  </si>
  <si>
    <t>Adherence to Statin Therapy for Individuals with Cardiovascular Disease</t>
  </si>
  <si>
    <t>Average proportion of days covered (PDC) for individuals with antiplatelet therapy during the 12 months following implantation of a coronary artery drug-eluting stent (DES) or a bare-metal stent (BMS).</t>
  </si>
  <si>
    <t>The sum of the days covered by the days’ supply of all antiplatelet prescriptions during the days measured in the denominator</t>
  </si>
  <si>
    <t>The sum of the days measured for all individuals who undergo a coronary artery drug-eluting stent (DES) or bare-metal stent (BMS) placement at any time during the first 12 months of the 24-month measurement period and have at least two prescriptions for antiplatelet therapy during the 12 months following stent placement</t>
  </si>
  <si>
    <t>Individuals with a history of contraindication(s) to antiplatelet therapy are excluded. Contraindications include peptic ulcer disease, intracranial hemorrhage, and gastrointestinal (GI) bleed.</t>
  </si>
  <si>
    <t>2379</t>
  </si>
  <si>
    <t>ADHERENCE TO STATINS</t>
  </si>
  <si>
    <t>The percentage of individuals with cardiovascular disease (CVD), including coronary artery disease, cerebrovascular disease, and peripheral artery disease presumed to be of atherosclerotic origin, who are prescribed statin therapy that had a Proportion of Days Covered (PDC) for statin medications of at least 0.8 during the measurement period (12 consecutive months).</t>
  </si>
  <si>
    <t>Individuals with CVD who had at least two prescription drug claims for statins and have a PDC for statin medications of at least 0.8</t>
  </si>
  <si>
    <t>Individuals at least 21 years of age as of the beginning of the measurement period with CVD (including coronary artery disease, cerebrovascular disease, and peripheral artery disease presumed to be of atherosclerotic origin) and at least two claims for statins during the measurement period (12 consecutive months)</t>
  </si>
  <si>
    <t>0543</t>
  </si>
  <si>
    <t>Ambulatory initiated Amiodarone Therapy: TSH Test</t>
  </si>
  <si>
    <t>To ensure that members who are taking statins to treat hyperlipidemia filled sufficient medication to have at least 80% coverage during the measurement year.</t>
  </si>
  <si>
    <t>The numerator consists of members in the denominator who filled a sufficient days supply of a statin to provide for at least 80% coverage (Medication Possession Ratio (MPR) &gt;= 80%) during the measurement year. Of note, new users of a statin that started after the first 3 months of the measurement year will be excluded from the calculation.</t>
  </si>
  <si>
    <t>Continuously enrolled members ages 19 years or older by the end of the measurement year who had a diagnosis of hyperlipidemia anytime prior to the end of the measurement year, cardiovascular disease or diabetes during the year prior to the measurement year, and filled at least a 60 days supply of statin during the measurement year.</t>
  </si>
  <si>
    <t>Members who were pregnant or diagnosed with myositis or rhabdomyolysis during the measurement year, members diagnosed with acute renal disease during the measurement year, members diagnosed with liver dysfunction (acute or chronic), alcoholism, or liver transplantation during the measurement year or members who were newly started on statin medication in the 4th through 12th month of the measurement year.  Of note, MPR will not be calculated for these individuals, thus they will be dropped from the denominator.   
Note: Index date is defined as the first instance of denominator criteria B</t>
  </si>
  <si>
    <t>Clinician: Group/Practice, Clinician: Individual, Facility, Health Plan</t>
  </si>
  <si>
    <t>0569</t>
  </si>
  <si>
    <t>Atherosclerotic Disease and LDL Greater than 100 - Use of Lipid Lowering Agent</t>
  </si>
  <si>
    <t>This measure identifies the percentage of patients who had a TSH baseline measurement at the start of amiodarone therapy</t>
  </si>
  <si>
    <t>Patients in the denominator who had TSH baseline measurement within 60 days prior to or 30 days after the amiodarone start date</t>
  </si>
  <si>
    <t>Adult patients who started amiodarone (see the drug list below) at any time during the first 11 months of the measurement year</t>
  </si>
  <si>
    <t>No claims with procedure codes for ´Thyroidectomy, total´ (see list of procedure codes below)            No claims for services in hospital from amiodarone start date - 60 days to amiodarone start date - 30 days)</t>
  </si>
  <si>
    <t>0578</t>
  </si>
  <si>
    <t>Atrial Fibrillation - Anticoagulation Therapy</t>
  </si>
  <si>
    <t>The percentage of patients aged 18 and older with a diagnosis of atherosclerotic disease whose most recent LDL-C value is greater than 100 mg/dL and who are taking a lipid lowering agent</t>
  </si>
  <si>
    <t>Patients with a current fill for a lipid lowering agent</t>
  </si>
  <si>
    <t>Patients with a diagnosis of atherosclerotic disease and whose most recent LDL-C is greater than 100 mg/dL.</t>
  </si>
  <si>
    <t>General exclusions: 
1.  Evidence of metastatic disease or active treatment of malignancy (chemotherapy or radiation therapy) in the last 6 months 
2.  Patients who have been in a skilled nursing facility in the last 3 months
3.  Patients who are terminally ill or in Hospice
4.  Patient or provider feedback indicating allergy, intolerance or other contraindication to lipid lowering therapy anytime in the past</t>
  </si>
  <si>
    <t>0636</t>
  </si>
  <si>
    <t>Atrial Fibrillation and Atrial Flutter:  Chronic Anticoagulation Therapy</t>
  </si>
  <si>
    <t>Percentage of adult patients aged 25 and older with atrial fibrillation and major stroke risk  factors who are on anticoagulation therapy.</t>
  </si>
  <si>
    <t>Patients with evidence of anticoagulation therapy.</t>
  </si>
  <si>
    <t>All patients with Atrial Fibrillation and one of the following:
1. Age greater than or equal to 25 with prior stroke, mitral stenosis or mitral valve replacement
2. Age greater than or equal to 75 and 1 of the following: diabetes, hypertension or CHF
3. Age less than 75 and 2 of the following: diabetes, hypertension or CHF</t>
  </si>
  <si>
    <t>Contraindications to warfarin, including:
•	Esophageal varices with bleed
•	Aortic dissection
•	Intracerebral hemorrhage
•	Blood transfusion(RBC or platelets)
•	Severe brain injury
•	Dementia 
•	Alcohol use/abuse
•	Falls
•	Fracture
•	Hemorrhage contraindications and procedures
•	Adverse effects fromcoumadin
•	Abnormal gait/incoordination
•	Neuro and eye surgery
•	Gastritis with Current fill of Proton pump inhibitors
•	Thrombocytopenia
•	Hematocrit lab value  &lt; 25
•	Pregnancy
•	Patient or provider feedback indicating patient has allergy, intolerance, or contraindication to the drug anytime in the past
•	General exclusions:
Terminal illness anytime in the past
hospice in the past 12 months</t>
  </si>
  <si>
    <t>0624</t>
  </si>
  <si>
    <t>Bilateral Cardiac Catheterization Rate (IQI 25)</t>
  </si>
  <si>
    <t>Percentage of patients aged 18 years and  older with a diagnosis of nonvalvular atrial fibrillation (AF) or atrial flutter whose assessment of the specified thromboembolic risk factors indicate one or more high-risk factors or more than one moderate risk factor, as determined by CHADS2 risk stratification, who are prescribed warfarin OR another oral anticoagulant drug that is FDA approved for the prevention of thromboembolism</t>
  </si>
  <si>
    <t>Patients who are prescribed warfarin OR another oral anticoagulant drug that is FDA approved for the prevention of thromboembolism</t>
  </si>
  <si>
    <t>All patients aged 18 years and  older with a diagnosis of nonvalvular atrial fibrillation (AF) or atrial flutter whose assessment of the specified thromboembolic risk factors indicate one or more high-risk factors or more than one moderate risk factor, as determined by CHADS2 risk stratification</t>
  </si>
  <si>
    <t>1525</t>
  </si>
  <si>
    <t>CAD: Beta-Blocker Treatment after a Heart Attack</t>
  </si>
  <si>
    <t>Bilateral cardiac catheterization discharges per 1,000 heart catheterizations discharges for coronary artery disease for patients ages 18 years and older. Excludes valid indications for right- side catheterization discharges and obstetric discharges.
[NOTE: The software provides the rate per hospital discharge. However, common practice reports the measure as per 1,000 discharges. The user must multiply the rate obtained from the software by 1,000 to report specific procedure discharges per 1,000 hospital discharges.]</t>
  </si>
  <si>
    <t>Discharges, among cases meeting the inclusion and exclusion rules for the denominator, with any-listed ICD-9-CM procedure codes for right and left heart catheterization without any-listed ICD-9-CM diagnosis codes for indications for right-sided catheterization.</t>
  </si>
  <si>
    <t>Discharges, for patients ages 18 years and older, with any-listed ICD-9-CM procedure codes for heart catheterization and any-listed ICD-9-CM diagnosis codes for coronary artery disease.</t>
  </si>
  <si>
    <t>Exclude cases:
• MDC 14 (pregnancy, childbirth, and puerperium)
• with missing gender (SEX=missing), age (AGE=missing), quarter (DQTR=missing), year (YEAR=missing) or principal diagnosis (DX1=missing)</t>
  </si>
  <si>
    <t>0355</t>
  </si>
  <si>
    <t xml:space="preserve">Cardiac stress imaging not meeting appropriate use criteria:  Preoperative evaluation in low risk surgery patients </t>
  </si>
  <si>
    <t>Percentage of patients who have a claim indicating beta blocker therapy or who received an ambulatory prescription for beta-blockers rendered within 7 days after discharge.</t>
  </si>
  <si>
    <t>Patients who received an ambulatory prescription for beta-blockers rendered within seven days after discharge. Prescriptions filled on an ambulatory basis anytime while the patient is hospitalized for AMI through the seventh day after discharge count toward this measure. If unable to determine if the prescription was rendered on an inpatient or ambulatory basis, count those prescriptions rendered after discharge.
To account for patients who are on beta-blockers prior to admission, count prescriptions for beta-blockers that are active at the time of admission.
Documentation in medical record must include, at a minimum, a note indicating that the patient received a prescription for beta-blockers within the time frame specified</t>
  </si>
  <si>
    <t>A systematic sample of patients age 35 years and older as of December 31 of the measurement year who are discharged alive from an inpatient setting with an AMI from January 1–December 24 of the measurement year.  If a patient has more than one episode of AMI from January 1–December 24 of the measurement year, only include the first eligible discharge. 
Transfers to acute facilities: Include hospitalizations in which the patient was transferred directly to another acute care facility for any diagnosis. The discharge date from the facility to which the patient was transferred must occur on or before December 24 of the measurement year.
Transfers to nonacute facilities. Exclude from the denominator hospitalizations in which the patient was transferred directly to a nonacute care facility for any diagnosis.
Readmissions. Exclude from the denominator hospitalizations in which the patient was readmitted to an acute or nonacute care facility for any diagnosis within seven days after discharge, because tracking the patient between admissions is not deemed feasible.
The denominator (patients for inclusion):  A sample should be determined using the most accurate data available in the settings in which the measure will be implemented.  The measure developer recommends that in most settings office visit claims or other codified encounter data should be used to identify patients who have had at least one office visit in the prior (12) months from which a purposeful sample (random, consecutive retrospective or prospective from a specific date) can then be chosen for the denominator.  In other uses of the measure, insurer level claims (pooled or single insurer) data can be used to identify the denominator.</t>
  </si>
  <si>
    <t>Exclude from the denominator patients who are identified as having a contraindication to beta-blocker therapy or previous adverse reaction (i.e., intolerance) to beta-blocker therapy.  Look back as far as possible in the patient’s history through either administrative data or medical record review for evidence of a contraindication or previous adverse reaction to beta-blocker therapy.  Any of the following codes may be used:
History of asthma (prescription: Inhaled corticosteroids): ICD-9: 493
Hypotension: ICD-9: 458
Heart block &gt;1 degree: ICD-9:  426.0, 426.12, 426.13, 426.2-426.4, 426.51- 426.54, 426.7
Sinus bradycardia: ICD-9: 427.81 
COPD: ICD-9: 491.2, 496, 506.4</t>
  </si>
  <si>
    <t>0072</t>
  </si>
  <si>
    <t xml:space="preserve">Cardiac stress imaging not meeting appropriate use criteria:  Routine testing after percutaneous coronary intervention (PCI) </t>
  </si>
  <si>
    <t>Percentage of stress SPECT MPI, stress echo, CCTA, or CMR performed in low risk surgery patients for preoperative evaluation</t>
  </si>
  <si>
    <t>Number of stress SPECT MPI, stress echo, CCTA, or CMR performed in patients undergoing low risk surgery as a part of the preoperative evaluation</t>
  </si>
  <si>
    <t xml:space="preserve">Number of stress SPECT MPI, stress echo, CCTA, and CMR performed </t>
  </si>
  <si>
    <t>Clinician Office/Clinic, Imaging Facility</t>
  </si>
  <si>
    <t>Other, Registry</t>
  </si>
  <si>
    <t>0670</t>
  </si>
  <si>
    <t xml:space="preserve">Cardiac stress imaging not meeting appropriate use criteria: Testing in asymptomatic, low risk patients </t>
  </si>
  <si>
    <t xml:space="preserve">Percentage of all stress SPECT MPI, stress echo, CCTA and CMR performed routinely after PCI, with reference to timing of test after PCI and symptom status. </t>
  </si>
  <si>
    <t xml:space="preserve">Number of stress SPECT MPI, stress echo, CCTA and CMR performed in asymptomatic patients within 2 years of the most recent PCI </t>
  </si>
  <si>
    <t xml:space="preserve">Number of stress SPECT MPI, stress echo, CCTA and CMR performed  </t>
  </si>
  <si>
    <t>0671</t>
  </si>
  <si>
    <t>Cardiac Surgery Patients With Controlled Postoperative Blood Glucose</t>
  </si>
  <si>
    <t xml:space="preserve">Percentage of all stress SPECT MPI, stress echo, CCTA, and CMR performed in asymptomatic, low CHD risk patients for initial detection and risk assessment </t>
  </si>
  <si>
    <t>Number of stress SPECT MPI, stress echo, CCTA, and CMR performed for asymptomatic, low CHD risk patients for initial detection and risk assessment*</t>
  </si>
  <si>
    <t xml:space="preserve">Number of stress SPECT MPI, stress echo, CCTA, and CMR  performed </t>
  </si>
  <si>
    <t>0672</t>
  </si>
  <si>
    <t>Cardiac Tamponade and/or Pericardiocentesis Following Atrial Fibrillation Ablation</t>
  </si>
  <si>
    <t>Cardiac surgery patients with controlled postoperative blood glucose (less than or equal to 180mg/dL) in the timeframe of 18 to 24 hours after Anesthesia End Time</t>
  </si>
  <si>
    <t>Cardiac surgery patients with controlled postoperative blood glucose (less than or equal to 180mg/dL) in the timeframe of 18 to 24 hours after Anesthesia End Time.</t>
  </si>
  <si>
    <t>Cardiac surgery patients with no evidence of prior infection</t>
  </si>
  <si>
    <t>Excluded Populations   • Patients less than 18 years of age  • Patients who have a length of Stay greater than 120 days  • Patients who had a principal diagnosis suggestive of preoperative infectious diseases (as defined in Appendix A, Table 5.09 for ICD-9-CM codes)  • Burn and transplant patients (as defined in Appendix A, Tables 5.14 and 5.15 for ICD-9-CM codes)  • Patients enrolled in clinical trials  • Patients whose ICD-9-CM principal procedure occurred prior to the date of admission  • Patients with physician/advanced practice nurse/physician assistant (physician/APN/PA) documented infection prior to surgical procedure of interest   •  Patients who undergo CPR or surgery, discharge, expire, or leave Against Medical Advice (AMA) prior to 24 hours after Anesthesia End Time. Patients who undergo CPR or surgery, discharge, expire, or leave Against Medical Advice (AMA) prior to 24 hours after Anesthesia End Time</t>
  </si>
  <si>
    <t>0300</t>
  </si>
  <si>
    <t>Cardiovascular Health Screening for People With Schizophrenia or Bipolar Disorder Who Are Prescribed Antipsychotic Medications</t>
  </si>
  <si>
    <t>Rate of cardiac tamponade and/or pericardiocentesis following atrial fibrillation (AF) ablation.</t>
  </si>
  <si>
    <t>The number of patients from the denominator with cardiac tamponade and/or pericardiocentesis occurring within 30 days following atrial fibrillation ablation.</t>
  </si>
  <si>
    <t>All patients aged 18 years and older with atrial fibrillation ablation performed during the reporting period.</t>
  </si>
  <si>
    <t>No exclusions.</t>
  </si>
  <si>
    <t>Clinician Office/Clinic, Hospital</t>
  </si>
  <si>
    <t>2474</t>
  </si>
  <si>
    <t>Cardiovascular Monitoring for People With Cardiovascular Disease and Schizophrenia (SMC)</t>
  </si>
  <si>
    <t>The percentage of individuals 25 to 64 years of age with schizophrenia or bipolar disorder who were prescribed any antipsychotic medication and who received a cardiovascular health screening during the measurement year.</t>
  </si>
  <si>
    <t>Individuals who had one or more LDL-C screenings performed during the measurement year.</t>
  </si>
  <si>
    <t>Individuals ages 25 to 64 years of age by the end of the measurement year with a diagnosis of schizophrenia or bipolar disorder who were prescribed any antipsychotic medication during the measurement year.</t>
  </si>
  <si>
    <t>Individuals are excluded from the denominator if they were discharged alive for a coronary artery bypass graft (CABG) or percutaneous coronary intervention (PCI) (these events may occur in the measurement year or year prior to the measurement year), or diagnosed with ischemic vascular disease (IVD) (this diagnosis must appear in both the measurement year and the year prior to the measurement year), chronic heart failure, or had a prior myocardial infarction (identified in the measurement year or as far back as possible).</t>
  </si>
  <si>
    <t>Behavioral Health: Outpatient, Clinician Office/Clinic, Other</t>
  </si>
  <si>
    <t>1927</t>
  </si>
  <si>
    <t>Carotid Artery Stenting: Evaluation of Vital Status and NIH Stroke Scale at Follow Up</t>
  </si>
  <si>
    <t>The percentage of patients 18 – 64 years of age with schizophrenia and cardiovascular disease, who had an LDL-C test during the measurement year.</t>
  </si>
  <si>
    <t>One or more LDL-C tests performed during the measurement year.</t>
  </si>
  <si>
    <t>Patients 18-64 years of age as of the end of the measurement year (e.g., December 31) with a diagnosis of schizophrenia and cardiovascular disease.</t>
  </si>
  <si>
    <t>Claims (Only), Electronic Health Record (Only), Laboratory</t>
  </si>
  <si>
    <t>1933</t>
  </si>
  <si>
    <t>Controlling High Blood Pressure for People with Serious Mental Illness</t>
  </si>
  <si>
    <t>Proportion of patients with carotid artery stenting procedures who had follow up performed for evaluation of Vital Status and neurological assessment with an NIH Stroke Scale (by an examiner who is certified by the American Stroke
Association) occurring between day 21 and the end of day 75 after the procedure. (Days 21-75 inclusive)</t>
  </si>
  <si>
    <t>Patient Status (alive or Deceased) at follow-up AND Neurologic status with an assessment using the NIH Stroke Scale (by an examiner who is certified by the American Stroke Association)</t>
  </si>
  <si>
    <t>Count of CARE Registry patients that had a carotid artery stenting procedure</t>
  </si>
  <si>
    <t>Patients with a discharge status of deceased.
Patients with was an acute, evolving stroke and dissection during the episode of care.</t>
  </si>
  <si>
    <t>2396</t>
  </si>
  <si>
    <t>Coronary Artery Bypass Graft (CABG): Preoperative Beta-Blocker in Patients with Isolated CABG Surgery</t>
  </si>
  <si>
    <t>The percentage of patients 18-85 years of age with serious mental illness who had a diagnosis of hypertension (HTN) and whose blood pressure (BP) was adequately controlled during the measurement year. 
Note: This measure is adapted from an existing health plan measure used in a variety of reporting programs for the general population (NQF #0018: Controlling High Blood Pressure).  It was originally endorsed in 2009 and is owned and stewarded by NCQA.  The specifications for the existing measure (Controlling High Blood Pressure NQF #0018) have been updated based on 2013 JNC-8 guideline. NCQA will submit the revised specification for Controlling High Blood Pressure NQF #0018 in the 4th quarter 2014 during NQF’s scheduled measure update period. This measure uses the new specification to be consistent with the current guideline.</t>
  </si>
  <si>
    <t>Patients whose most recent blood pressure (BP) is adequately controlled during the measurement year (after the diagnosis of hypertension) based on the following criteria: 
-Patients 18-59 years of age as of December 31 of the measurement year whose BP was &lt;140/90 mm Hg.
-Patients  60-85 years of age as of December 31 of the measurement year and flagged with a diagnosis of diabetes whose BP was &lt;140/90 mm Hg.
-Patients 60-85 years of age as of December 31 of the measurement year and flagged as not having a diagnosis of diabetes whose BP was &lt;150/90 mm Hg.</t>
  </si>
  <si>
    <t>All patients 18-85 years of age as of December 31 of the measurement year with at least one acute inpatient visit or two outpatient visits for  schizophrenia or bipolar I disorder, or at least one inpatient visit for major depression during the measurement year AND a diagnosis of hypertension on or before June 30th of the measurement year.</t>
  </si>
  <si>
    <t>All patients who meet one or more of the following criteria should be excluded from the measure: 
-	Evidence of end-stage renal disease (ESRD) or kidney transplant
-	A diagnosis of pregnancy</t>
  </si>
  <si>
    <t>2602</t>
  </si>
  <si>
    <t>Percentage of isolated Coronary Artery Bypass Graft (CABG) surgeries for patients aged 18 years and older who received a beta-blocker within 24 hours prior to surgical incision</t>
  </si>
  <si>
    <t>Patients who received a beta-blocker within 24 hours prior to surgical incision of isolated CABG surgeries</t>
  </si>
  <si>
    <t>Isolated CABG surgeries for patients aged 18 years and older</t>
  </si>
  <si>
    <t>Documentation of medical reason(s) for not administering beta blocker within 24 hours prior to surgical incision (e.g., not indicated, contraindicated, other medical reason)</t>
  </si>
  <si>
    <t>Administrative Claims,
EHR,
Paper Medical Records</t>
  </si>
  <si>
    <t>0236</t>
  </si>
  <si>
    <t>Coronary Artery Disease (CAD): Beta-Blocker Therapy-Prior Myocardial Infarction (MI) or Left Ventricular Systolic Dysfunction (LVEF &lt;40%)</t>
  </si>
  <si>
    <t>Duration of Antibiotic Prophylaxis for Cardiac Surgery Patients</t>
  </si>
  <si>
    <t>Percentage of patients aged 18 years and older with a diagnosis of coronary artery disease seen within a 12 month period who also have a prior MI or a current or prior LVEF &lt;40% who were prescribed beta-blocker therapy</t>
  </si>
  <si>
    <t>Clinician Office/Clinic, Home Health, Long Term Acute Care, Nursing Home / SNF, Other</t>
  </si>
  <si>
    <t>Electronic Health Record (Only), Registry</t>
  </si>
  <si>
    <t>0070</t>
  </si>
  <si>
    <t>Dyslipidemia new med 12-week lipid test</t>
  </si>
  <si>
    <t>Percent of patients aged 18 years and older undergoing cardiac surgery whose prophylactic antibiotics were ordered to be discontinued OR were discontinued within 48 hours after surgery end time.</t>
  </si>
  <si>
    <t>Number of patients undergoing cardiac surgery whose prophylactic antibiotics were ordered to be discontinued OR were discontinued within 48 hours after surgery end time.</t>
  </si>
  <si>
    <t>Number of patients undergoing cardiac surgery</t>
  </si>
  <si>
    <t>List of exclusions is consistent with SCIP exclusions. This list is provided in the STS Adult Cardiac Surgery Database Data Manager’s Training Manual as acceptable exclusions.</t>
  </si>
  <si>
    <t>Other, Paper Records, Registry</t>
  </si>
  <si>
    <t>0128</t>
  </si>
  <si>
    <t>ED- Head CT or MRI Scan Results for Acute Ischemic Stroke or Hemorrhagic Stroke who Received Head CT or MRI Scan Interpretation Within 45 Minutes of Arrival</t>
  </si>
  <si>
    <t>This measure identifies patients age 18 or older who started lipid-lowering medication during the measurement year and had a lipid panel checked within 3 months after starting drug therapy.</t>
  </si>
  <si>
    <t>Patients in the denominator who had a serum lipid panel drawn within 3 months following start of lipid-lowering therapy</t>
  </si>
  <si>
    <t>Patients newly started on lipid-lowering therapy during the first 9 months of the measurement year</t>
  </si>
  <si>
    <t>Hospitalizations</t>
  </si>
  <si>
    <t>0583</t>
  </si>
  <si>
    <t>Emergency Medicine: 12-Lead Electrocardiogram (ECG) Performed for Non-Traumatic Chest Pain</t>
  </si>
  <si>
    <t>Emergency Department Acute Ischemic Stroke or Hemorrhagic Stroke patients who arrive at the ED within 2 hours of the onset of symptoms who have a head CT or MRI scan performed during the stay and having a time from ED arrival to interpretation of the Head CT or MRI scan within 45 minutes of arrival.</t>
  </si>
  <si>
    <t>Number of emergency department acute ischemic stroke or hemorrhagic stroke patients arriving at the ED within 2 hours of the time last known well, with an order for a head CT or MRI scan whose time from ED arrival to interpretation of the Head CT scan is within 45 minutes of arrival.</t>
  </si>
  <si>
    <t>Number of emergency department acute ischemic stroke or hemorrhagic stroke patients arriving at the ED within 2 hours of the time last known well with an order for a head CT or MRI scan.</t>
  </si>
  <si>
    <t>Patients less than 18 years of age  -¢ Patients who expired   -¢ Patients who left the emergency department against medical advice or discontinued care</t>
  </si>
  <si>
    <t>0661</t>
  </si>
  <si>
    <t>Evaluation of Left ventricular systolic function (LVS)</t>
  </si>
  <si>
    <t>Percentage of patients aged 40 years and older with an emergency department discharge diagnosis of non-traumatic chest pain who had a 12-lead electrocardiogram (ECG) performed</t>
  </si>
  <si>
    <t>Patients who had a 12-lead ECG performed</t>
  </si>
  <si>
    <t>All patients aged 40 years and older with an emergency department discharge diagnosis of non-traumatic chest pain</t>
  </si>
  <si>
    <t>medical reasons for not performing a 12-lead ECG
patient reasons for not performing a 12-lead ECG</t>
  </si>
  <si>
    <t>Administrative Claims,
Registry</t>
  </si>
  <si>
    <t>0090</t>
  </si>
  <si>
    <t>Functional Change: Change in Self Care Score for Skilled Nursing Facilities</t>
  </si>
  <si>
    <t>Percentage of heart failure patients with documentation in the hospital record that left ventricular systolic (LVS) function was evaluated before arrival, during hospitalization, or is planned for after discharge.</t>
  </si>
  <si>
    <t>Heart failure patients with documentation in the hospital record that LVS function was evaluated before arrival, during hospitalization, or is planned for after discharge</t>
  </si>
  <si>
    <t>HF patients (ICD-9-CM principal diagnosis of HF: 402.01, 402.11, 402.91, 404.01, 404.03, 404.11, 404.13, 404.91, 404.93, 428.0, 428.1, 428.20, 428.21, 428.22, 428.23, 428.30, 428.31, 428.32, 428.33, 428.40, 428.41, 428.42, 428.43, 428.9)</t>
  </si>
  <si>
    <t>Exclusions:  •&lt;18 years of age  •Patients who have a length of stay greater than 120 days  •Discharged to another hospital  •Expired   •Left against medical advice   •Discharged to home for hospice care  •Discharged to a health care facility for hospice care  •Patients enrolled in clinical trials  •Patients with comfort measures only documented   •Reasons for no LVS function evaluation documented by a physician, advanced practice nurse, or physician assistant   •Patients who had a left ventricular assistive device (LVAD) or heart transplant procedure during hospital stay (ICD-9-CM procedure code of LVAD or Heart Transplant: 33.6, 37.51, 37.52, 37.53, 37.54, 37.60, 37.62, 37.63, 37.65, 37.66, 37.68)</t>
  </si>
  <si>
    <t>0135</t>
  </si>
  <si>
    <t>Heart disease death (per 100,000)</t>
  </si>
  <si>
    <t>2769</t>
  </si>
  <si>
    <t>Heart disease death (percent)</t>
  </si>
  <si>
    <t xml:space="preserve">FOR SINGLE DATA YEARS: Death rates are calculated based on the resident population of the data year involved.  For census years, April 1 census counts are used (e.g. 2010).  For postcensal years, July 1 estimates from the postcensal Vintage that matches the data year are used (e.g. July 1, 2011 resident population estimates from Vintage 2011 are used as the denominator for  2011rates).  For intercensal years, intercensal population estimates are used in rate calculations (e.g. 1991-1999, 2001-2009).  Race-specific population estimates for 1991 and later use bridged-race categories.
 FOR MULTIPLE DATA YEARS: Death rates are calculated based on the sum of the resident populations for each of the data years involved (e.g. the denominator of a rate for 2008-2010 combined is the sum of the population estimates for 2008, 2009, and 2010).  For census years, April 1 census counts are used (e.g. 2010).  For postcensal years, July 1 estimates from the postcensal Vintage that matches the data year are used (e.g. July 1, 2011 resident population estimates from Vintage 2011).  For intercensal years, intercensal population estimates are used in rate calculations (e.g. 1991-1999, 2000-2009).  Race-specific population estimates for 1991 and later use bridged-race categories.
Diseases of the heart, ICD-9 codes: 390-398, 402, 404-429. ICD-10 codes: I00-I09, I11, I13, I20-I51.
Estimates based on fewer than 20 deaths are considered unreliable and are not displayed.
This Indicator uses Age-Adjustment Groups:•&lt;1, 1–4, 5-14, 15-24, 25-34, 35-44, 45-54, 55-64, 65-74, 75-84, 85+
</t>
  </si>
  <si>
    <t>Number of persons with heart disease as the underlying cause of death.</t>
  </si>
  <si>
    <t>All persons</t>
  </si>
  <si>
    <t xml:space="preserve">NVSS-M (CDC/NCHS) ; Bridged-Race Population Estimates for Census 2000 and 2010 (CDC, Census, CDC/NCHS and Census, CDC/NCHS) </t>
  </si>
  <si>
    <t>Heart Failure - Use of ACE Inhibitor (ACEI) or Angiotensin Receptor Blocker (ARB) Therapy</t>
  </si>
  <si>
    <t>Number of persons 18 years and over who have ever been told by a doctor or other health professional that they had coronary heart disease, angina (angina pectoris), a heart attack (myocardial infarction), or any other kind of heart disease or heart condition</t>
  </si>
  <si>
    <t>Number of persons 18 years and over</t>
  </si>
  <si>
    <t>NHIS (CDC/NCHS)</t>
  </si>
  <si>
    <t>Heart Failure - Use of Beta Blocker Therapy</t>
  </si>
  <si>
    <t>The percentage of patients aged 18 and older with Heart Failure who are on an ACEI or ARB</t>
  </si>
  <si>
    <t>Patients with a current fill for an ACEI or ARB</t>
  </si>
  <si>
    <t>All patients, aged 18 years and older, with a diagnosis of heart failure</t>
  </si>
  <si>
    <t>Contraindications to an ACEI or ARB, including:
- Hyperpotassemia
- Hypertrophic cardiomyopathy
- Aortic stenosis
- Hypotension
- Pregnancy
- Chronic kidney disease stage 3 and 4
- Chronic kidney disease stage 5 in the absence of dialysis
- Hydralazine after prior ACE-I/ARB use
- 20% increase in creatinine
- Aliskerin
- Multiple myeloma
- Patient data indicating that the member is planning pregnancy  
Additional denominator exclusions:
- Heart transplant
- Pulmonary hypertension treatment
- Valve surgery
- Patient or provider feedback indicating allergy,  intolerance or contraindication 
General exclusions: 
- Evidence of metastatic disease or active treatment of malignancy (chemotherapy or radiation therapy) in the last 6 months; 
- Patients who have been in a skilled nursing facility in the last 3 months</t>
  </si>
  <si>
    <t>0610</t>
  </si>
  <si>
    <t>Heart Failure (HF) : Assessment of Clinical Symptoms of Volume Overload (Excess)</t>
  </si>
  <si>
    <t>The percentage of  patients 18 years and older diagnosed with heart failure who are taking a beta blocker</t>
  </si>
  <si>
    <t>Percentage of  patients 18 years and older diagnosed with heart failure</t>
  </si>
  <si>
    <t>0615</t>
  </si>
  <si>
    <t>Heart Failure (HF): Angiotensin-Converting Enzyme (ACE) Inhibitor or Angiotensin Receptor Blocker (ARB) Therapy for Left Ventricular Systolic Dysfunction (LVSD)</t>
  </si>
  <si>
    <t>Percentage of patient visits or patients with HF with assessment of clinical symptoms of volume overload (excess).</t>
  </si>
  <si>
    <t>Patient visits with assessment of clinical symptoms of volume overload (excess) or documentation of standardized scale or completion of assessment tool*  
Medical record must include:
Assessment for the absence or presence of symptoms of volume overload – Dyspnea or orthopnea; 
or
Documentation of standardized scale or completion of assessment tool
or
CPT-II code: 1004F Clinical symptoms of volume overload (excess) assessed
*Standardized scale or assessment tools may include the New York Heart Association Functional Classification of Congestive Heart Failure (level of activity only); Kansas City Cardiomyopathy Questionnaire; Minnesota Living with Heart Failure™ Questionnaire; or Chronic Heart Failure Questionnaire (Guyatt)</t>
  </si>
  <si>
    <t>All patient visits for patients aged &gt; 18 years with HF
Patient Selection:
ICD-9-CM codes for HF:  402.01, 402.11, 402.91, 404.01, 404.03, 404.11, 404.13, 404.91, 404.93, 428.0, 428.1, 428.20-428.23, 428.30-428.33, 428.40-428.43, 428.9
And
CPT codes for patient visit:  99201-99205, 99212-99215, 99241-99245, 99354, 99355, 99385-99387, 99395-99397, 99401-99404
And
Patient’s age is &gt; 18 years</t>
  </si>
  <si>
    <t>0078</t>
  </si>
  <si>
    <t>Heart Failure (HF): Beta-Blocker Therapy for Left Ventricular Systolic Dysfunction (LVSD)</t>
  </si>
  <si>
    <t>Percentage of patients aged 18 years and older with a diagnosis of heart failure with a current or prior LVEF &lt; 40% who were prescribed ACE inhibitor or ARB therapy either within a 12 month period when seen in the outpatient setting or at each hospital discharge</t>
  </si>
  <si>
    <t>Clinician Office/Clinic, Home Health, Hospital, Long Term Acute Care, Nursing Home / SNF, Other</t>
  </si>
  <si>
    <t>0081</t>
  </si>
  <si>
    <t>Heart failure in adults: percentage of heart failure patients who are current smokers or tobacco users who received smoking cessation advice or counseling in primary care.</t>
  </si>
  <si>
    <t>Percentage of patients aged 18 years and older with a diagnosis of heart failure with a current or prior LVEF &lt; 40% who were prescribed beta-blocker therapy either within a 12 month period when seen in the outpatient setting or at hospital discharge</t>
  </si>
  <si>
    <t>0083</t>
  </si>
  <si>
    <t>Heart failure in adults: percentage of patients with heart failure diagnosis who were educated on the management of their condition.</t>
  </si>
  <si>
    <t>This measure is used to assess the percentage of heart failure patients age 18 years and older who are current smokers or tobacco users who received smoking cessation advice or counseling in primary care.</t>
  </si>
  <si>
    <t>Number of patients 18 years and older with a diagnosis of heart failure and current smokers or tobacco users who received counseling or advice on smoking cessation at the last clinic visit</t>
  </si>
  <si>
    <t>Number of patients age 18 years and older with a diagnosis of heart failure* and current smokers or tobacco users</t>
  </si>
  <si>
    <t>NQMC - 008936</t>
  </si>
  <si>
    <t>Heart Failure Mortality Rate (IQI 16)</t>
  </si>
  <si>
    <t xml:space="preserve">This measure is used to assess the percentage of patients age 18 years and older with heart failure diagnosis who were educated on the management of their condition to include:
•Physical activity levels 
•Proper diet 
•Medications 
•Daily weight monitoring 
•What to do if their symptoms worsen 
</t>
  </si>
  <si>
    <t xml:space="preserve">Number of patients 18 years and older with a diagnosis of heart failure who were educated on the management of their condition to include:
•Physical activity levels 
•Proper diet 
•Medications 
•Daily weight monitoring 
•What to do if their symptoms worsen 
</t>
  </si>
  <si>
    <t>Number of patients age 18 years and older with a diagnosis of heart failure*</t>
  </si>
  <si>
    <t>NQMC - 008934</t>
  </si>
  <si>
    <t>Heart Failure: Left Ventricular Ejection Fraction Assessment (Outpatient Setting)</t>
  </si>
  <si>
    <t>In-hospital deaths per 1,000 hospital discharges with heart failure as a principal diagnosis for patients ages 18 years and older. Excludes obstetric discharges and transfers to another hospital.
[NOTE: The software provides the rate per hospital discharge. However, common practice reports the measure as per 1,000 discharges. The user must multiply the rate obtained from the software by 1,000 to report in-hospital deaths per 1,000 hospital discharges.]</t>
  </si>
  <si>
    <t>Number of deaths (DISP=20) among cases meeting the inclusion and exclusion rules for the denominator.</t>
  </si>
  <si>
    <t>Discharges, for patients ages 18 years and older, with a principal ICD-9-CM diagnosis code for heart failure.</t>
  </si>
  <si>
    <t>Exclude cases:
• transferring to another short-term hospital (DISP=2)
• MDC 14 (pregnancy, childbirth, and puerperium)
• with missing discharge disposition (DISP=missing), gender (SEX=missing), age (AGE=missing), quarter (DQTR=missing), year (YEAR=missing) or principal diagnosis (DX1=missing)</t>
  </si>
  <si>
    <t>Facility, Population: Community, County or City, Population: Regional and State</t>
  </si>
  <si>
    <t>0358</t>
  </si>
  <si>
    <t>Percentage of patients aged 18 years and older with a diagnosis of heart failure for whom the quantitative or qualitative results of a recent or prior (any time in the past) LVEF assessment is documented within a 12 month period.</t>
  </si>
  <si>
    <t>Patients for whom the quantitative or qualitative results of a recent or prior (any time in the past) LVEF assessment is documented* within a 12 month period.
*Documentation must include documentation in a progress note of the results of an LVEF assessment, regardless of when the
evaluation of ejection fraction was performed.
Qualitative results correspond to numeric equivalents as follows:
Hyperdynamic: corresponds to LVEF greater than 70%
Normal: corresponds to LVEF 50% to 70% (midpoint 60%)
Mild dysfunction: corresponds to LVEF 40% to 49% (midpoint 45%)
Moderate dysfunction: corresponds to LVEF 30% to 39% (midpoint 35%)
Severe dysfunction: corresponds to LVEF less than 30%</t>
  </si>
  <si>
    <t>All patients aged 18 years and older with a diagnosis of heart failure.</t>
  </si>
  <si>
    <t>0079</t>
  </si>
  <si>
    <t>Hospital 30-day all-cause risk-standardized readmission rate (RSRR) following acute myocardial infarction (AMI) hospitalization.</t>
  </si>
  <si>
    <t>Hospital 30-Day Risk-Standardized Readmission Rates following Percutaneous Coronary Intervention (PCI)</t>
  </si>
  <si>
    <t>The measure estimates a hospital-level 30-day risk-standardized readmission rate (RSRR) for patients discharged from the hospital with a principal diagnosis of acute myocardial infarction (AMI). The outcome is defined as unplanned readmission for any cause within 30 days of the discharge date for the index admission. A specified set of planned readmissions do not count as readmissions. The target population is patients aged 18 years and older. CMS annually reports the measure for individuals who are 65 years and older and are either Medicare fee-for-service (FFS) beneficiaries hospitalized in non-federal hospitals or patients hospitalized in Department of Veterans Affairs (VA) facilities.</t>
  </si>
  <si>
    <t>The outcome for this measure is 30-day readmission. We define readmission as an inpatient admission for any cause, with the exception of certain planned readmissions, within 30 days from the date of discharge from the index AMI admission. If a patient has more than one unplanned admission within 30 days of discharge from the index admission, only the first one is counted as a readmission. The measure looks for a dichotomous yes or no outcome of whether each admitted patient has an unplanned readmission within 30 days. However, if the first readmission after discharge is considered planned, then no readmission is counted, regardless of whether a subsequent unplanned readmission takes place. This is because it is not clear whether such readmissions are appropriately attributed to the original index admission or the intervening planned readmission.</t>
  </si>
  <si>
    <t>The target population for this measure is patients aged 18 years and older hospitalized for AMI. The measure is currently publicly reported by CMS for those 65 years and older who are either Medicare FFS beneficiaries admitted to non-federal hospitals or patients admitted to VA hospitals.
The measure includes admissions for patients discharged from the hospital with a principal diagnosis of AMI and with a complete claims history for the 12 months prior to admission.
As noted above, this measure can also be used for an all-payer population aged 18 years and older. We have explicitly tested the measure in both patients aged 18+ years and those aged 65+ years.</t>
  </si>
  <si>
    <t>For all cohorts, the measure excludes admissions for patients:
-discharged against medical advice (AMA) (because providers did not have the opportunity to deliver full care and prepare the patient for discharge);
-admitted and then discharged on the same day (because it is unlikely these are clinically significant AMIs); 
-admitted with AMI within 30 days of discharge from a qualifying index admission (Admissions within 30 days of discharge of an index admission will be considered readmissions. No admission is counted as a readmission and an index admission. The next eligible admission after the 30-day time period following an index admission will be considered another index admission.)
For Medicare FFS patients, the measure additionally excludes admissions for patients:
-without at least 30 days post-discharge enrollment in FFS Medicare (because the 30-day readmission outcome cannot be assessed in this group).</t>
  </si>
  <si>
    <t>0505</t>
  </si>
  <si>
    <t>Hospital 30-day, all-cause, risk-standardized mortality rate (RSMR) following acute myocardial infarction (AMI) hospitalization for patients 18 and older</t>
  </si>
  <si>
    <t>This measure estimates a hospital-level risk-standardized readmission rate (RSRR) following PCI for Medicare Fee-for-Service (FFS) patients who are 65 years of age or older. The outcome is defined as unplanned readmission for any cause within 30 days following hospital stays. The measure includes both patients who are admitted to the hospital (inpatients) for their PCI and patients who undergo PCI without being admitted (outpatient or observation stay). A specified set of planned readmissions do not count as readmissions. The measure uses clinical data available in the National Cardiovascular Disease Registry (NCDR) CathPCI Registry for risk adjustment and Medicare claims to identify readmissions. Additionally, the measure uses direct patient identifiers including Social Security Number (SSN) and date of birth to link the datasets.
A hospital stay is when a patient is admitted to the hospital (inpatient) for PCI or receives a procedure at a hospital, but is not admitted as an inpatient (outpatient).
The primary update to this measure since it was last reviewed by the National Quality Forum (NQF) is a more comprehensive specification of planned readmission. Additionally, the updated measure includes a re-specification of variables to reflect changes in the data collection form that occurred when the CathPCI Registry was updated from Version 3.04 (Version 3) to Version 4.3.1 (Version 4). Finally, the measure has been updated to use direct identifiers including SSN and date of birth to link the CathPCI Registry data with corresponding administrative claims data. These updates are described within this application and in the accompanying report re-specifying Hospital 30-Day Readmission Following Percutaneous Coronary Intervention Measure (see Appendix attachment).</t>
  </si>
  <si>
    <t>The outcome for this measure is 30-day all-cause readmission. We define readmission as an acute care inpatient hospital admission for any cause, with the exception of certain planned readmissions, within 30 days from the discharge date of the index PCI hospitalization or PCI outpatient claim end date (hereafter referred to as discharge). If a patient has more than one unplanned admission within 30 days of discharge from the index admission, only the first one is counted as a readmission. The measure looks for a dichotomous yes or no outcome of whether each admitted patient has an unplanned readmission within 30 days. However, if the first readmission after discharge is considered planned, then no readmission is counted, regardless of whether a subsequent unplanned readmission takes place. We use this approach because it would potentially be unfair to attribute an unplanned readmission that follows a planned readmission back to the care received during the initial index admission. For more details on how planned readmissions were identified and removed from the outcome, please refer to the Specifications Report in the attached Appendix.</t>
  </si>
  <si>
    <t>The target population for this includes hospital stays for patients who are 65 years of age or older who receive a PCI and who have matching records in the CathPCI Registry and Medicare claims.</t>
  </si>
  <si>
    <t>The following exclusions were applied to data during the merging of NCDR CathPCI and Medicare datasets:
1. Patients younger than 65 years of age.
Rationale: Patients younger than 65 in the Medicare dataset represent a distinct population that qualifies for Medicare due to disability. The characteristics and outcomes of these patients may be less representative of the larger population of PCI patients. Additionally, patients younger than 65 in the NCDR CathPCI dataset will not have corresponding data in the Medicare claims dataset to obtain the readmission outcome.
2. Patient stays with duplicate fields (NCDR CathPCI and Medicare datasets). 
Rationale: Two or more patient stays that have identical information for SSN, admission date, discharge date, and hospital MPN are excluded to avoid making matching errors upon merging of the two datasets. 
3. Unmatched patient stays. 
Rationale: The measure requires information from both the CathPCI Registry and corresponding Medicare claims data. Accordingly, the measure cannot be applied to patient stays that are not matched in both datasets.
Exclusions applied to the linked dataset:
1. Patients not enrolled in Medicare FFS at the start of the episode of care. 
Rationale: Readmission data are currently available only for Medicare FFS patients.
2. Not the first claim in the same claim bundle. 
Rationale: Multiple claims from an individual hospital can be bundled together. To ensure that the selected PCI is the index PCI, we exclude those PCI procedures that were not the first claim in a specific bundle. Inclusion of additional claims could lead to double counting of an index PCI procedure.
3. Instances when PCI is performed more than 10 days following admission. 
Rationale: Patients who undergo PCI late into their hospitalization represent an unusual clinical situation in which it is less likely that the care delivered at the time of or following the PCI would be reasonably assumed to be associated with subsequent risk of readmission. 
4. Transfers out. 
Rationale: Patient stays in which the patient received a PCI and was then transferred to another hospital are excluded because the hospital that performed the PCI procedure does not provide discharge care and cannot fairly be held responsible for their outcomes following discharge. 
5. In-hospital deaths (the patient dies in the hospital).
Rationale: Subsequent admissions (readmissions) are not possible.
6. Discharges Against Medical Advice (AMA). 
Rationale: Physicians and hospitals do not have the opportunity to deliver the highest quality care.
7. PCI in which 30-day follow-up is not available. 
Rationale: Patients who are not enrolled for 30 days in fee-for-service Medicare following their hospital stay are excluded because there is not adequate follow-up data to assess readmissions.
8. Admissions with a PCI occurring within 30-days of a prior PCI already included in the cohort.
Rationale: We do not want to count the same admission as both an index admission and an outcome.</t>
  </si>
  <si>
    <t>Claims (Only), Registry</t>
  </si>
  <si>
    <t>0695</t>
  </si>
  <si>
    <t>Hospital 30-Day, All-Cause, Risk-Standardized Mortality Rate (RSMR) Following Coronary Artery Bypass Graft (CABG) Surgery</t>
  </si>
  <si>
    <t>This measure estimates a hospital-level, 30-day risk-standardized mortality rate (RSMR) for patients discharged from the hospital with a principal diagnosis of acute myocardial infarction (AMI). Mortality is defined as death from any cause within 30 days after the index admission date. The Centers for Medicare &amp; Medicaid Services (CMS) annually reports the measure for patients who are 65 years and older and are Medicare fee-for-service (FFS) beneficiaries hospitalized in non-federal hospitals.</t>
  </si>
  <si>
    <t>The outcome for this measure is 30-day all-cause mortality. We define mortality as death from any cause within 30 days from the date of admission for patients discharged from the hospital with a principal diagnosis of AMI.
Additional details are provided in S.5 Numerator Details.</t>
  </si>
  <si>
    <t>This claims-based measure can be used in either of two patient cohorts: (1) patients aged 65 years or older or (2) patients aged 18 years or older. We have tested the measure in both age groups. 
The cohort includes admissions for patients discharged from the hospital with a principal discharge diagnosis of AMI and with a complete claims history for the 12 months prior to admission. 
The measure is currently publicly reported by CMS for those patients 65 years and older who are Medicare FFS beneficiaries admitted to non-federal hospitals.
Additional details are provided in S.7 Denominator Details.</t>
  </si>
  <si>
    <t>The mortality measure excludes index hospitalizations that meet any of the following exclusion criteria:
1. Discharged alive on the day of admission or the following day who were not transferred to another acute care facility;
2. Inconsistent or unknown vital status or other unreliable demographic (age and gender) data;
3. Enrolled in the Medicare hospice program any time in the 12 months prior to the index admission, including the first day of the index admission; or
4. Discharged against medical advice (AMA).
For patients with more than one admission for a given condition in a given year, only one index admission for that condition is randomly selected for inclusion in the cohort. Similarly, for the three-year combined data, when index admissions occur during the transition between measure reporting periods (June and July of each year) and both are randomly selected for inclusion in the measure, the measure includes only the June admission. The July admissions are excluded to avoid assigning a single death to two admissions.</t>
  </si>
  <si>
    <t>Hospital, Hospital: Acute Care Facility</t>
  </si>
  <si>
    <t>0230</t>
  </si>
  <si>
    <t>Hospital 30-day, all-cause, risk-standardized readmission rate (RSRR) following heart failure (HF) hospitalization</t>
  </si>
  <si>
    <t>The measure estimates a hospital-level, risk-standardized mortality rate (RSMR) for patients 18 years and older discharged from the hospital following a qualifying isolated CABG procedure. Mortality is defined as death from any cause within 30 days of the procedure date of an index CABG admission. The measure was developed using Medicare Fee-for-Service (FFS) patients 65 years and older and was tested in all-payer patients 18 years and older. An index admission is the hospitalization for a qualifying isolated CABG procedure considered for the mortality outcome.</t>
  </si>
  <si>
    <t>The outcome for this measure is 30-day all-cause mortality. Mortality is defined as death for any reason within 30 days of the procedure date from the index admission for patients 18 and older discharged from the hospital after undergoing isolated CABG surgery.</t>
  </si>
  <si>
    <t>This claims-based measure can be used in either of two patient cohorts: (1) patients aged 65 years or older or (2) patients aged 18 years or older. We have tested the measure in both age groups.
The cohort includes admissions for patients who receive a qualifying isolated CABG procedure (see codes below) and with a complete claims history for the 12 months prior to admission. For simplicity of implementation and as testing demonstrated closely correlated patient-level and hospital-level results using models with or without age interaction terms, the only recommended modification to the measure for application to all-payer data sets is replacement of the “Age-65” variable with a fully continuous age variable.
If a patient has more than one qualifying isolated CABG admission in a year, one hospitalization is randomly selected for inclusion in the measure.</t>
  </si>
  <si>
    <t>Hospitalizations are excluded if they meet any of the following criteria. Hospitalizations for:
1) Patients with inconsistent or unknown vital status or other unreliable data.
Rationale: We exclude these because the outcome cannot be adequately measured in these patients.
2) Patients who leave the hospital against medical advice (AMA)
Rationale: We exclude hospitalizations for patients who are discharged AMA because providers did not have the opportunity to deliver full care and prepare the patient for discharge.
3) Patients with qualifying CABG procedures subsequent to another qualifying CABG procedure during the measurement period
Rationale: CABG procedures are expected to last for several years without the need for revision or repeat revascularization. A repeat CABG procedure during the measurement period very likely represents a complication of the original CABG procedure and is a clinically more complex and higher risk surgery. We, therefore, select the first CABG admission for inclusion in the measure and exclude subsequent CABG admissions from the cohort.</t>
  </si>
  <si>
    <t>2558</t>
  </si>
  <si>
    <t>Hospital 30-day, all-cause, unplanned, risk-standardized readmission rate (RSRR) following coronary artery bypass graft (CABG) surgery</t>
  </si>
  <si>
    <t>The measure estimates a hospital-level risk-standardized readmission rate (RSRR) for patients discharged from the hospital with a principal diagnosis of heart failure (HF). The outcome (readmission) is defined as unplanned readmission for any cause within 30 days of the discharge date for the index admission (the admission included in the measure cohort). A specified set of planned readmissions do not count in the readmission outcome. The target population is patients 18 and over. CMS annually reports the measure for patients who are 65 years or older, are enrolled in fee-for-service (FFS) Medicare, and hospitalized in non-federal hospitals or Veterans Health Administration (VA) hospitals.</t>
  </si>
  <si>
    <t>The outcome for this measure is 30-day readmission. We define readmission as an inpatient admission for any cause, with the exception of certain planned readmissions, within 30 days from the date of discharge from the index HF admission. If a patient has more than one unplanned admissions (for any reason) within 30 days after discharge from the index admission, only one is counted as a readmission. The measure looks for a dichotomous yes or no outcome of whether each admitted patient has an unplanned readmission within 30 days. However, if the first readmission after discharge is considered planned, any subsequent unplanned readmission is not counted as an outcome for that index admission, because the unplanned readmission could be related to care provided during the intervening planned readmission rather than during the index admission.</t>
  </si>
  <si>
    <t>This claims-based measure can be used in either of two patient cohorts: (1) patients aged 65 years or older or (2) patients aged 18 years or older. We have explicitly tested the measure in both age groups.
The cohort includes admissions for patients aged 18 years and older discharged from the hospital with either a principal discharge diagnosis of HF (see codes below) and with a complete claims history for the 12 months prior to admission. The measure is currently publicly reported by CMS for those patients 65 years and older who are Medicare FFS beneficiaries admitted to non-federal hospitals or Veterans Health Administration (VA) hospitals. 
Additional details are provided in S.9 Denominator Details.</t>
  </si>
  <si>
    <t>The readmission measures excludes admissions:
1. Ending in discharges against medical advice 
Rationale: Providers did not have the opportunity to deliver full care and prepare the patient for discharge.
 2. Without at least 30 days of post-discharge enrollment in FFS Medicare
Rationale: The 30-day readmission outcome cannot be assessed in this group since claims data are used to determine whether a patient was readmitted.
3.  Occurring within 30 days of discharge from an index admission
Rationale: This exclusion ensures that no hospitalization will be considered as both a readmission and an index admission within the same measure. 
 4. With a procedure code for LVAD implantation or heart transplantation either during the index admission or in the 12 months prior to the index admission
Rationale: Patients with these procedures are a highly-selected group of patients with a different risk of the readmission outcome.</t>
  </si>
  <si>
    <t>0330</t>
  </si>
  <si>
    <t>Hospital Risk-Standardized Complication Rate following Implantation of Implantable Cardioverter-Defibrillator (ICD)</t>
  </si>
  <si>
    <t>The measure estimates a hospital-level risk-standardized readmission rate (RSRR), defined as unplanned readmission for any cause within 30 days from the date of discharge of the index CABG procedure, for patients 18 years and older discharged from the hospital after undergoing a qualifying isolated CABG procedure. The measure was developed using Medicare Fee-for-Service (FFS) patients 65 years and older and was tested in all-payer patients 18 years and older. 
An index admission is the hospitalization for a qualifying isolated CABG procedure considered for the readmission outcome.</t>
  </si>
  <si>
    <t>The outcome for this measure is 30-day all-cause readmission. We define all-cause readmission as an unplanned inpatient admission for any cause within 30 days after the date of discharge from the index admission for patients 18 years and older discharged from the hospital after undergoing isolated CABG surgery. If a patient has one or more unplanned admissions (for any reason) within 30 days after discharge from the index admission, only one is counted as a readmission.</t>
  </si>
  <si>
    <t>This claims-based measure can be used in either of two patient cohorts: (1) patients aged 65 years or older or (2) patients aged 18 years or older. We have tested the measure in both age groups.
The cohort includes admissions for patients who receive a qualifying isolated CABG procedure (see codes below) and with a complete claims history for the 12 months prior to admission. For simplicity of implementation and as testing demonstrated closely correlated patient-level and hospital-level results using models with  or without age interaction terms,  the only recommended modification to the measure for application to all-payer data sets is replacement of the “Age-65” variable with a fully continuous age variable.</t>
  </si>
  <si>
    <t>In order to create a clinically coherent population for risk adjustment and in accordance with existing NQF-approved CABG measures and clinical expert opinion, the measure is intended to capture isolated CABG patients (i.e., patients undergoing CABG procedures without concomitant valve or other major cardiac or vascular procedures). 
For all cohorts, hospitalizations are excluded if they meet any of the following criteria. Hospitalizations for:
1) Patients who leave the hospital against medical advice (AMA) 
Rationale: We exclude hospitalizations for patients who are discharged AMA because providers did not have the opportunity to deliver full care and prepare the patient for discharge.
2) Patients with qualifying CABG procedures subsequent to another qualifying CABG procedure during the measurement period. 
Rationale:  CABG procedures are expected to last for several years without the need for revision or repeat revascularization. A repeat CABG procedure during the measurement period very likely represents a complication of the original CABG procedure and is a clinically more complex and higher risk surgery. We, therefore, select the first CABG admission for inclusion in the measure and exclude subsequent CABG admissions from the cohort.
For Medicare FFS patients, the measure additionally excludes: 
3) Patients without at least 30 days post-discharge enrollment in FFS Medicare.
Rationale: We exclude these hospitalizations because the 30-day readmission outcome cannot be assessed in this group.</t>
  </si>
  <si>
    <t>2515</t>
  </si>
  <si>
    <t>This measure provides hospital specific risk-standardized rates of procedural complications following the implantation of an ICD in patients at least 65 years of age. The measure uses clinical data available in the National Cardiovascular Data Registry (NCDR) ICD Registry for risk adjustment linked with administrative claims data using indirect patient identifiers to identify procedural complications.</t>
  </si>
  <si>
    <t>The outcome for this measure is one or more complications within 30 or 90 days (depending on the complication) following initial ICD implantation. The measure treats complications as a dichotomous (yes/no) variable; we are interested in whether or not a complication has occurred and not how many complications occurred in each hospital.</t>
  </si>
  <si>
    <t>The target population for this measure includes inpatient and outpatient hospital stays with ICD implants for patients at least 65 years of age who have matching information in the National Cardiovascular Disease Registry (NCDR) ICD Registry. The time window can be specified from one to three years. This measure was developed with Medicare claims and CathPCI Registry data from one calendar year (2007).</t>
  </si>
  <si>
    <t>(1) Previous ICD placement. Hospital stays in which the patient had an ICD implanted prior to the index hospital stay are excluded.
Rationale: Ideally, the measure would include patients with a prior ICD, as this is a population known to be at high risk of adverse outcomes. However, for these patients it is difficult to distinguish in the administrative data whether adverse events such as infection were present on admission or complications of the second ICD placement. In order to avoid misclassification, we exclude these patients from the measure.
 (2) Previous pacemaker placement, Hospital stays in which the patient had a previous pacemaker placement prior to the index hospital stay are excluded.
Rationale: Some complications (infection or mechanical complication) may be related to a pacemaker that was removed prior to placement of an ICD. Ideally, the measure would include patients with a prior pacemaker, as this is a population known to be at higher risk of adverse outcomes. However, for these patients it is difficult to distinguish in the administrative data whether adverse events such as infection were present on admission or complications of the ICD placement. In order to avoid misclassification, we exclude these patients from the measure.
(3) Not Medicare FFS patient on admission. Patient admissions in which the patient is not enrolled in Medicare FFS at the time of the ICD procedure.
Rationale: Outcome data are being derived only for Medicare fee-for-service patients.
 (4) Lack 90-day follow-up in Medicare FFS post-discharge. Patients who cannot be tracked for 90 days following discharge are excluded.
Rationale: There will not be adequate follow-up data to assess complications
(5) Not the first claim in the same claim bundle. There are cases when several claims in the same hospital representing a single episode of care exist in the data together. These claims are bundled together and any claim other than the first is excluded.
Rationale: Inclusion of additional claims could lead to double counting of an index ICD procedure.</t>
  </si>
  <si>
    <t>Hospital, Urgent Care - Ambulatory</t>
  </si>
  <si>
    <t>0694</t>
  </si>
  <si>
    <t>Hospitalized Patients Who Die an Expected Death with an ICD that Has Been Deactivated</t>
  </si>
  <si>
    <t>Hospital-level, risk-standardized payment associated with a 30-day episode-of-care for Acute Myocardial Infarction (AMI)</t>
  </si>
  <si>
    <t>Percentage of hospitalized patients who die an expected death from cancer or other terminal illness and who have an implantable cardioverter-defibrillator (ICD) in place at the time of death that was deactivated prior to death or there is documentation why it was not deactivated</t>
  </si>
  <si>
    <t>Patients from the denominator who have their ICDs deactivated prior to death or have documentation of why this was not done</t>
  </si>
  <si>
    <t>Patients who died an expected death who have an ICD in place</t>
  </si>
  <si>
    <t>1625</t>
  </si>
  <si>
    <t>This measure estimates hospital-level, risk-standardized payment for an AMI episode-of-care  starting with inpatient admission to a short term acute-care facility and extending 30 days post-admission for Medicare fee-for-service (FFS) patients who are 65 years of age or older with a principal discharge diagnosis of AMI.</t>
  </si>
  <si>
    <t>2431</t>
  </si>
  <si>
    <t>Hybrid hospital 30-day, all-cause, risk-standardized mortality rate (RSMR) following acute myocardial infarction (AMI)</t>
  </si>
  <si>
    <t>This measure estimates a hospital-level 30-day, all-cause, risk-standardized mortality rate (RSMR) for patients discharged from the hospital with a principal discharge diagnosis of acute myocardial infarction (AMI). The outcome is all-cause 30-day mortality, defined as death from any cause within 30 days of the index admission date, including in-hospital death, for AMI patients. This measure is harmonized with the Centers for Medicare and Medicaid Services’ (CMS’s) current publicly reported claims-based AMI mortality measure. The measure is referred to as a hybrid because it is CMS’s intention to calculate the measure using two data sources: Medicare fee-for-service (FFS) administrative claims and clinical electronic health record (EHR) data.</t>
  </si>
  <si>
    <t>The outcome is all-cause 30-day mortality, defined as death from any cause within 30 days of the index admission date, including in-hospital death, for patients with a principal discharge diagnosis of AMI.</t>
  </si>
  <si>
    <t>The cohort includes inpatient admissions for Medicare FFS patients 65 years and older who were discharged from non-federal, short-term, acute care hospitals with a principal discharge diagnosis of AMI.
Additional details are provided in S.9 Denominator Details.</t>
  </si>
  <si>
    <t>The measure excludes index admissions for patients: 
1. Discharged alive on the day of admission or the following day, who were not transferred to another acute care facility. 
2. With inconsistent or unknown vital status or other unreliable demographic (age and sex) data;
3. Enrolled in the Medicare hospice program any time in the 12 months prior to the index admission, including the first day of the index admission; or
4. Discharged against medical advice (AMA).
For patients with more than one admission for a given condition in a given year, only one index admission for that condition is randomly selected for inclusion in the cohort.
For Medicare FFS patients, the measure additionally excludes admissions for patients without at least 30 days of post-discharge enrollment in FFS Medicare (because the 30-day mortality outcome cannot be assessed in this group).</t>
  </si>
  <si>
    <t>Claims (Only), Electronic Health Record (Only), Laboratory, Other</t>
  </si>
  <si>
    <t>2473</t>
  </si>
  <si>
    <t>Hyperlipidemia (Primary Prevention) - Lifestyle Changes and/or Lipid Lowering Therapy</t>
  </si>
  <si>
    <t>Infection within 180 Days of Cardiac Implantable Electronic Device (CIED)</t>
  </si>
  <si>
    <t>Percentage of patients aged 20 years and older with risk factors for coronary artery disease who have an elevated LDL-C and who are taking a lipid lowering agent or have initiated therapeutic lifestyle changes</t>
  </si>
  <si>
    <t>Patients who are taking lipid lowering therapy or who have initiated therapeutic lifestyle changes.</t>
  </si>
  <si>
    <t>Patients aged 20 and older with risk factors for coronary artery disease who had an elevated LDL-C in the past 12 months.</t>
  </si>
  <si>
    <t>SPECIFIC EXCLUSIONS:
• Presence of TSH  Labs Result Value &gt; 10 In the past 6 Months
• Presence of NEPHROTIC SYNDROME  in past 12 months
• CAD Validation is confirmed
• Diabetes Validation is confirmed
• PAD Validation is confirmed
• AAA in the past
• Carotid endarterectomy in the past
GENERAL EXCLUSIONS:  
• Evidence of metastatic disease or active treatment of malignancy (chemotherapy or radiation therapy) in the last 6 months; 
• Patients who have been in a skilled nursing facility in the last 3 months
• Patient or provider feedback indicating allergy, intolerance or contraindication to the drug in the past</t>
  </si>
  <si>
    <t>0611</t>
  </si>
  <si>
    <t>In-hospital Risk Adjusted Rate of Bleeding Events for patients undergoing PCI</t>
  </si>
  <si>
    <t>Assesses infection rate following CIED device implantation, replacement, or revision</t>
  </si>
  <si>
    <t>The number of patients from the denominator admitted with an infection requiring device removal or surgical revision within 180 days following CIED implantation, replacement, or revision.</t>
  </si>
  <si>
    <t>All Medicare fee-for-service (FFS) beneficiaries with implantation, replacement, or revision of a CIED during the reporting period. CIEDs encompassed for this measure are the following devices: 
-¢ Pacemaker devices (single or dual chamber); 
-¢ Implantable cardioverter-de?brillators (ICDs, single or dual chamber); 
-¢ Cardiac resynchronization devices (pacemaker or ICD); and 
-¢ Implantable loop recorders (ILRs).</t>
  </si>
  <si>
    <t>N/A (although patients with documented fever within 24 hours prior to procedure will be tested as an exclusion).</t>
  </si>
  <si>
    <t>In-Hospital Risk Adjusted Rate of Mortality for Patients Undergoing PCI</t>
  </si>
  <si>
    <t>Risk adjusted rate of intra and post procedure bleeding for all patients age 18 and over undergoing PCI .</t>
  </si>
  <si>
    <t>Patients 18 years of age and older with a post-PCI bleeding event as defined below: 
Post-PCI bleeding defined as any ONE of the following:
1.	Bleeding event w/in 72 hours ; OR  
2.	Hemorrhagic stroke; OR 
3.	Tamponade ; OR  
4.	Post-PCI transfusion  for patients with a pre-procedure hgb &gt;8 g/dL and pre-procedure hgb not missing;   OR   
5.	Absolute hgb decrease  from pre-PCI to post-PCI of &gt;= 3 g/dl AND pre-procedure hgb =&lt;16 g/dL AND pre-procedure hgb not missing.</t>
  </si>
  <si>
    <t>Patients 18 years  of age and older  with a PCI procedure performed during  admission</t>
  </si>
  <si>
    <t>1. NCDR Registry patients who did not have a PCI (Patient admissions with a diagnostic cath only during  that admis sion);
2. Patients who died on the same day of the procedure 
3. Patients who had CABG during the admission
4. Patients with pre procedure hemoglobin &lt;8 g/dL (severely anemic)</t>
  </si>
  <si>
    <t>2459</t>
  </si>
  <si>
    <t>In-person Evaluation Following Implantation of a Cardiovascular Implantable Elec</t>
  </si>
  <si>
    <t>Risk adjusted rate of mortality for all patients age 18 and over undergoing PCI.</t>
  </si>
  <si>
    <t>Patients 18 years  of age and older  with a PCI procedure performed during  admission who expired</t>
  </si>
  <si>
    <t>1. NCDR Registry patients who did not have a PCI (Patient admissions with a diagnostic cath only during  that admission);
2. Patient admissions with PCI who transferred to another facility on discharge</t>
  </si>
  <si>
    <t>0133</t>
  </si>
  <si>
    <t>In-Person Evaluation Following Implantation of a Cardiovascular Implantable Electronic Device (CIED)</t>
  </si>
  <si>
    <t>Proportion of adult patients with a new CIED with an in-person evaluation within 2 to 12 weeks following implantation.</t>
  </si>
  <si>
    <t>The number of patients from the denominator with an in-person evaluation within 2-12 weeks following implantation. 
For the purposes of this measure, an -œin-person evaluation- is defined as an in-person interrogation device evaluation either with 
or without iterative adjustment, as clinically indicated. 
The in-person evaluation can be provided by any trained physician or Clinically Employed Allied Professional (CEAP) in a designated CIED follow-up clinic, medical institution, or physician office.</t>
  </si>
  <si>
    <t>All Medicare FFS patients with implantation of a new CIED during the reporting period. CIEDs encompassed for this measure are the 
following devices: 
-¢ Pacemakers (PMs) 
-¢ Implantable cardioverter-defibrillators (ICDs) 
-¢ Cardiac resynchronization devices (CRTs)</t>
  </si>
  <si>
    <t>Exclude patients with any of the following diagnoses/conditions: 
1. Patients with Implantable Loop Recorders or Implantable Cardiovascular Monitors. 
2. Patients with pulse generator exchange only. 
3. Patients with prior CIED implantation. 
4. Patient preference for other or no treatment.</t>
  </si>
  <si>
    <t>2461</t>
  </si>
  <si>
    <t>INR for Individuals Taking Warfarin and Interacting Anti-Infective Medications</t>
  </si>
  <si>
    <t>This measures assess the number of patients from the denominator with an in-person evaluation within 2-12 weeks following implantation. For the purposes of this measure, an “in-person evaluation” is defined as an in-person interrogation device evaluation either with or without iterative adjustment, as clinically indicated.  The in-person evaluation can be provided by any trained physician or Clinically Employed Allied Professional (CEAP) in a designated CIED follow-up clinic, medical institution, or physician office.</t>
  </si>
  <si>
    <t>All Medicare FFS patients with implantation of a new CIED during the reporting period.  CIEDs encompassed for this measure are the following devices:
•  Pacemakers (PMs)
•  Implantable cardioverter-defibrillators (ICDs)
•  Cardiac resynchronization devices (CRTs)</t>
  </si>
  <si>
    <t>Exclude patients with any of the following diagnoses/conditions: 
1. Patients with Implantable Loop Recorders or Implantable Cardiovascular  Monitors.
2. Patients with pulse generator exchange only.
3. Patients with prior CIED implantation.
4. Patient preference for other or no treatment.</t>
  </si>
  <si>
    <t>INR Monitoring for Individuals on Warfarin</t>
  </si>
  <si>
    <t>Percentage of episodes with an International Normalized Ratio (INR) test performed three to seven days after a newly started interacting anti-infective medication for individuals receiving warfarin</t>
  </si>
  <si>
    <t>Number of episodes in the denominator with an INR test performed three to seven days after the start date of an anti-infective medication</t>
  </si>
  <si>
    <t>Number of episodes with a newly started interacting anti-infective medication with an overlapping days’ supply of warfarin.</t>
  </si>
  <si>
    <t>We excluded the following individuals from the denominator: 
•	Individuals with a diagnosis of cancer 
•	Individuals who are monitoring INR at home</t>
  </si>
  <si>
    <t>0556</t>
  </si>
  <si>
    <t>INR Monitoring for Individuals on Warfarin after Hospital Discharge</t>
  </si>
  <si>
    <t>Percentage of individuals 18 years of age and older with at least 56 days of warfarin therapy who receive an International Normalized Ratio (INR) test during each 56-day interval with warfarin</t>
  </si>
  <si>
    <t>The number of individuals in the denominator who have at least one INR monitoring test during each 56-day interval with active warfarin therapy.</t>
  </si>
  <si>
    <t>Individuals at least 18 years of age as of the beginning of the measurement period with warfarin therapy for at least 56 days during the measurement period.</t>
  </si>
  <si>
    <t>Individuals who are monitoring INR at home.
Optional Exclusion Criteria
Individuals who are in long-term care (LTC) during the measurement period.</t>
  </si>
  <si>
    <t>0555</t>
  </si>
  <si>
    <t>Ischemic heart disease Medicare beneficiaries (number)</t>
  </si>
  <si>
    <t>Percentage of adult inpatient hospital discharges to home for which the individual was on warfarin and discharged with a non-therapeutic International Normalized Ratio (INR) who had an INR test within 14 days of hospital discharge</t>
  </si>
  <si>
    <t>Individuals in the denominator who had an INR test within 14 days of discharge</t>
  </si>
  <si>
    <t>Adult inpatient discharges to home for which the individual had active warfarin therapy within 1 day prior to discharge and the last monitored INR within 7 days of discharge was &lt;=1.5 or &gt;= 4</t>
  </si>
  <si>
    <t>The following inpatient discharges are excluded from the denominator.  
The following exclusion is identified from the Medication Administration Record (MAR) within the patient’s EHR. 
1)	Inpatient discharges for which the individuals received dabigatran, rivaroxaban, or apixaban within one day prior to discharge
The following exclusions are identified from Part A and Part B Medicare Administrative Claims.
2)	Inpatient discharges for which the individuals are monitoring INR at home
3)	Inpatient discharges for which the individuals expired within 14 days post-discharge
4)	Inpatient discharges for which the individuals received hospice care within 14 days post-discharge
5)	Inpatient discharges for which the individuals had a hospital inpatient admission within 14 days post-discharge
6)	Inpatient discharges for which the individuals were admitted to a skilled nursing facility (SNF) within 14 days post-discharge
7)	Inpatient discharges for which the end date of the 14-day follow-up period occurs after the end of the measurement period
8)	Inpatient discharges for which the individual is not enrolled in Medicare Part A and Part B at the time of discharge and during the 14-day follow-up period post discharge.</t>
  </si>
  <si>
    <t>2732</t>
  </si>
  <si>
    <t>Ischemic heart disease Medicare beneficiaries (percent)</t>
  </si>
  <si>
    <t xml:space="preserve">The data value for this metric is the numerator value. 
Medicare fee-for-service (FFS) beneficiaries limited to those who (a) have no months of HMO enrollment and (b) have both Part A and Part B for whatever portion of the year that they are covered by FFS Medicare (i.e., they have no months of A-only or B-only coverage). 
Beneficiary age group (&lt; 65 and 65+ ) was determined using the age of the individual at the end of the reference year or the individual's age at the time of death.
Of this population, beneficiaries with CCW ISCHMCHT chronic condition flag values of "1" or "3'" were determined to have had ischemic heart disease.
</t>
  </si>
  <si>
    <t>Number of Medicare fee-for-service beneficiaries with ischemic heart disease</t>
  </si>
  <si>
    <t>Ischemic Vascular Disease (IVD): Complete Lipid Profile and LDL-C Control &lt;100 mg/dL</t>
  </si>
  <si>
    <t xml:space="preserve">The data value for this metric is the numerator divided by the denominator. 
Medicare fee-for-service (FFS) beneficiaries limited to those who (a) have no months of HMO enrollment and (b) have both Part A and Part B for whatever portion of the year that they are covered by FFS Medicare (i.e., they have no months of A-only or B-only coverage). 
Beneficiary age group (&lt; 65 and 65+ ) was determined using the age of the individual at the end of the reference year or the individual's age at the time of death.
Of this population, beneficiaries with CCW ISCHMCHT chronic condition flag values of "1" or "3'" were determined to have had ischemic heart disease.
</t>
  </si>
  <si>
    <t>Ischemic Vascular Disease (IVD): Use of Aspirin or Another Antiplatelet</t>
  </si>
  <si>
    <t>The percentage of patients 18 years of age and older who were discharged alive for acute myocardial infarction (AMI), coronary artery bypass graft (CABG) or percutaneous coronary interventions (PCI) during the 12 months prior to the measurement year, or who had a diagnosis of ischemic vascular disease (IVD) during the measurement year and the year prior to measurement year, who had each of the following during the measurement year.
- Complete Lipid Profile
- LDL-C control &lt;100 mg/dL</t>
  </si>
  <si>
    <t>Patients who had a complete lipid profile performed during the measurement year and whose most recent LDL-C test during the measurement year had a result of &lt;100 mg/dL.</t>
  </si>
  <si>
    <t>Patients 18 years of age or older by the end of the measurement year who were discharged alive for AMI, CABG or PCI during the 12 months prior to the measurement year or who had a diagnosis of IVD during both the measurement year and the year prior to the measurement year.</t>
  </si>
  <si>
    <t>Clinician Office/Clinic, Laboratory</t>
  </si>
  <si>
    <t>Claims (Only), Electronic Health Record (Only), Laboratory, Paper Records</t>
  </si>
  <si>
    <t>0075</t>
  </si>
  <si>
    <t>New Atrial Fibrillation: Thyroid Function Test</t>
  </si>
  <si>
    <t>The percentage of patients 18 years of age and older who were discharged from an inpatient setting with an acute myocardial infarction (AMI), coronary artery bypass graft (CABG) or percutaneous coronary intervention (PCI) during the 12 months prior to the measurement year, or who had a diagnosis of ischemic vascular disease (IVD) during the measurement year and the year prior to the measurement year and who had documentation of routine use of aspirin or another antiplatelet  during the measurement year.</t>
  </si>
  <si>
    <t>Patients who had documentation of routine use of aspirin or another antiplatelet  during the measurement year.</t>
  </si>
  <si>
    <t>Patients 18 years or older by the end of the measurement year discharged from an inpatient setting with an AMI, CABG, or PCI during the 12 months prior to the measurement year or who had a diagnosis of IVD during both the measurement year and the year prior to the  measurement year.</t>
  </si>
  <si>
    <t>Patients who had documentation of use of anticoagulant medications during the measurement year.
Exclude patients using hospice services any time during the measurement period.</t>
  </si>
  <si>
    <t>0068</t>
  </si>
  <si>
    <t>Operative Mortality Stratified by the 5 STAT Mortality Categories</t>
  </si>
  <si>
    <t>This measure identifies patients with new-onset atrial fibrillation during the measurement year who have had a thyroid function test 6 weeks before or after the diagnosis of atrial fibrillation.</t>
  </si>
  <si>
    <t>Patients in the measure denominator who had a thyroid function test 6 weeks before or after the new onset of atrial fibrillation
Time Window: See below</t>
  </si>
  <si>
    <t>Adult patients with a new diagnosis of atrial fibrillation during the first 10.5 months of the measurement year
Time Window: See below</t>
  </si>
  <si>
    <t>Patients who were seen in an ER or hospital between 45 days before and 45 days after the onset of atrial fibrillation</t>
  </si>
  <si>
    <t>0600</t>
  </si>
  <si>
    <t>Participation in a Systematic National Database for General Thoracic Surgery</t>
  </si>
  <si>
    <t>Percent of patients undergoing index pediatric and/or congenital heart surgery who die, including both 1) all deaths occurring during the hospitalization in which the procedure was performed, even if after 30 days (including patients transferred to other acute care facilities), and 2) those deaths occurring after discharge from the hospital, but within 30 days of the procedure, stratified by the five STAT Mortality Levels, a multi-institutional validated complexity stratification tool</t>
  </si>
  <si>
    <t>Number of patients undergoing index pediatric and/or congenital heart surgery who die, including both 1) all deaths occurring during the hospitalization in which the procedure was performed, even if after 30 days (including patients transferred to other acute care facilities), and 2) those deaths occurring after discharge from the hospital, but within 30 days of the procedure, stratified by the five STAT Mortality Levels, a multi-institutional validated complexity stratification tool</t>
  </si>
  <si>
    <t>All patients undergoing index pediatric and/or congenital heart surgery</t>
  </si>
  <si>
    <t>0733</t>
  </si>
  <si>
    <t>Patient(s) with an emergency medicine visit for non-traumatic chest pain that had an ECG.</t>
  </si>
  <si>
    <t>Participation in a multi-center data collection and feedback program that provides benchmarking of the physician’s data relative to national programs and uses structural, process, and outcome measures.</t>
  </si>
  <si>
    <t>Whether or not the physician participates for a 12-month period in at least one multi-center data collection and feedback program that provides benchmarking of the physician’s data relative to national programs and uses structural, process, and outcome measures</t>
  </si>
  <si>
    <t>0456</t>
  </si>
  <si>
    <t>Patient(s) with an emergency medicine visit for syncope that had an ECG.</t>
  </si>
  <si>
    <t>This measure identifies patients with an emergency medicine visit for non-traumatic chest pain that had an ECG done as part of their evaluation.</t>
  </si>
  <si>
    <t>Patients who have an emergency medicine visit for non-traumatic chest pain, who had an electrocardiogram (ECG) during the event</t>
  </si>
  <si>
    <t>Patients 40 years of age or older who have an emergency medicine encounter with a diagnosis of chest pain</t>
  </si>
  <si>
    <t>1. Exclude emergency medicine events that included hospitalizations
2. Exclude emergency medicine events without a preceding clear window
3. Exclude emergency medicine events where the member was less than 40 years of age on the episode end date</t>
  </si>
  <si>
    <t>Clinician Office/Clinic, Hospital, Urgent Care - Ambulatory</t>
  </si>
  <si>
    <t>Claims (Only), Laboratory</t>
  </si>
  <si>
    <t>0665</t>
  </si>
  <si>
    <t>Patient(s) with hypertension that had a serum creatinine in last 12 reported months.</t>
  </si>
  <si>
    <t>This measure identifies patients with an emergency medicine visit for syncope that had an ECG done as part of their evaluation.</t>
  </si>
  <si>
    <t>Patients who have an emergency medicine visit for syncope, who had an electrocardiogram (ECG) during the event</t>
  </si>
  <si>
    <t>Patients 60 years of age or older who have an emergency medicine encounter with a diagnosis of syncope</t>
  </si>
  <si>
    <t>1. Exclude emergency medicine events which included hospitalizations
2. Exclude emergency medicine events without a preceding clear window
3. Exclude emergency medicine events where the member was less than 60 years of age on the episode end date</t>
  </si>
  <si>
    <t>0664</t>
  </si>
  <si>
    <t>PCI mortality (risk-adjusted) Â©</t>
  </si>
  <si>
    <t>This measure identifies patients with hypertension (HTN) that had a serum creatinine in last 12 reported months</t>
  </si>
  <si>
    <t>Was there a test for serum creatinine (code set PR0081, LC0033) during the following period: 12 month report period thru 90 days after the end of the report period?</t>
  </si>
  <si>
    <t>For condition confirmation, the following criteria must be met:
1. All males or females that are 18 years or older at the end of the report 
2. Patient must have been continuously enrolled:
Medical benefits throughout the 12 months prior to the end of the report period
AND
Pharmacy benefit plan for 6 months prior to the end of the report period
Note: The standard enrollment break logic allows unlimited breaks of no more than 45 days and no breaks greater than 45 days.
3. Either one of the following (A or B):
A. The patient is listed on the Disease Registry. Input File for this condition, if a Disease Registry Input File is available. Note: Disease Registry is NOT a required Input File.
OR
B. During the 24 months prior to the end of the report period, patient has 1 or more of the following services or events, where the diagnosis is Hypertension (code set DX0071): 
Professional Encounter Code Set (code set PR0107, RV0107)
Professional Supervision (code set PR0108)
Facility Event – Confinement/Admission
Facility Event – Emergency Room
Facility Event – Outpatient Surgery
Time Window: 24 months prior to the end of the report period</t>
  </si>
  <si>
    <t>End stage renal disease including dialysis - This exclusion criteria is applied if numerator compliance is not met.</t>
  </si>
  <si>
    <t>Ambulatory Surgery Center, Clinician Office/Clinic, Inpatient Rehabilitation Facility, Nursing Home / SNF, Outpatient Rehabilitation, Urgent Care - Ambulatory</t>
  </si>
  <si>
    <t>0605</t>
  </si>
  <si>
    <t>Pediatric All-Condition Readmission Measure</t>
  </si>
  <si>
    <t>Risk adjusted PCI mortality rate</t>
  </si>
  <si>
    <t>Patients 18 years of age and older with a PCI procedure performed during admission who expired</t>
  </si>
  <si>
    <t>Patients 18 years of age and older with a PCI procedure performed during admission</t>
  </si>
  <si>
    <t>1. NCDR Registry patients who did not have a PCI (Patient admissions with a diagnostic cath only during that admission); 
2. Data submissions that do not pass the data quality and completeness reports; 
3. Procedure variables for subsequent PCIs during the same admission (if the patient had more than one PCI procedure during that admission). 
4. Patient admissions with PCI who transferred to another facility on discharge; 
5. Patient admissions with PCI who have more than two variables in the risk model that are missing.</t>
  </si>
  <si>
    <t>Percent of Long-Term Care Hospital (LTCH) Patients With an Admission and Discharge Functional Assessment and a Care Plan That Addresses Function</t>
  </si>
  <si>
    <t>This measure calculates case-mix-adjusted readmission rates, defined as the percentage of admissions followed by 1 or more readmissions within 30 days, for patients less than 18 years old. The measure covers patients discharged from general acute care hospitals, including children’s hospitals.</t>
  </si>
  <si>
    <t>The numerator consists of hospitalizations at general acute care hospitals for patients less than 18 years old that are followed by 1 or more readmissions to general acute care hospitals within 30 days. Readmissions are excluded from the numerator if the readmission was for a planned procedure or for chemotherapy. 
The measure outcome is a readmission rate, defined as the percentage of index admissions with 1 or more readmissions within 30 days. The readmission rate, unadjusted for case-mix, is calculated as follows:
number of index admissions with 1 or more readmissions within 30 days/
total number of index admissions</t>
  </si>
  <si>
    <t>Hospitalizations at general acute care hospitals for patients less than 18 years old.</t>
  </si>
  <si>
    <t>2393</t>
  </si>
  <si>
    <t>Percutaneous Coronary Intervention (PCI): Comprehensive Documentation of Indications for PCI</t>
  </si>
  <si>
    <t>This quality measure reports the percentage of all Long-Term Care Hospital (LTCH) patients with an admission and discharge functional assessment and a care plan that addresses function.</t>
  </si>
  <si>
    <t>The numerator for this quality measure is the number of Long-Term Care Hospital (LTCH) patients with complete functional assessment data and at least one self-care or mobility goal.
For patients with a complete stay, all three of the following are required for the patient to be counted in the numerator: (1) a valid numeric score indicating the patient’s status or response, or a valid code indicating the activity was not attempted or could not be assessed, for each of the functional assessment items on the admission assessment; (2) a valid numeric score, which is a discharge goal indicating the patient’s expected level of independence, for at least one self-care or mobility item on the admission assessment; and (3) a valid numeric score indicating the patient’s status or response, or a valid code indicating the activity was not attempted or could not be assessed, for each of the functional assessment items on the discharge assessment.
For patients who have an incomplete stay, discharge data are not required. The following are required for the patients who have an incomplete stay to be counted in the numerator: (1) a valid numeric score indicating the patient’s status or response, or a valid code indicating the activity was not attempted or could not be assessed, for each of the functional assessment items on the admission assessment; and (2) a valid numeric score, which is a discharge goal indicating the patient’s expected level of independence, for at least one self-care or mobility item on the admission assessment.
Patients who have incomplete stays are defined as those patients (1) with incomplete stays due to a medical emergency, (2) who leave the LTCH against medical advice, or (3) who die while in the LTCH. Discharge functional status data are not required for these patients because these data may be difficult to collect at the time of the medical emergency, if the patient dies or if the patient leaves against medical advice.</t>
  </si>
  <si>
    <t>The denominator is the number of LTCH patients discharged during the targeted 12 month (i.e., 4 quarters) time period.</t>
  </si>
  <si>
    <t>There are no denominator exclusions for this measure.</t>
  </si>
  <si>
    <t>2631</t>
  </si>
  <si>
    <t>Percutaneous Coronary Intervention (PCI): Post-procedural Optimal Medical Therapy</t>
  </si>
  <si>
    <t>Percentage of patients, aged 18 years and older, for whom percutaneous coronary intervention (PCI) is performed with comprehensive documentation for the procedure that includes, at a minimum, the following elements: priority (acute coronary syndrome, urgent, elective, emergency/salvage); presence and severity of angina symptoms; use of antianginal medical therapies within two weeks prior to the procedure, if any; presence, results, and timing of non-invasive stress test, fractional flow reserve (FFR), or intravascular ultrasound (IVUS), if performed; and significance of angiographic stenosis (may be quantitative or qualitative) on coronary angiography for treated lesion.</t>
  </si>
  <si>
    <t>All patients aged 18 years and older for whom PCI is performed</t>
  </si>
  <si>
    <t>2411</t>
  </si>
  <si>
    <t>Perioperative Anti-platelet Therapy for Patients Undergoing Carotid Endarterectomy</t>
  </si>
  <si>
    <t>Percentage of patients aged 18 years and older for whom PCI is performed who are prescribed optimal medical therapy at discharge</t>
  </si>
  <si>
    <t>Patients who are prescribed* all of the medications, for which they are eligible, at discharge 
*Prescribed may include prescription given to the patient for medications at discharge OR patient already taking medications as documented in current medication list</t>
  </si>
  <si>
    <t>Patients who expired
Patients who left against medical advice
Patient discharged to hospice or for whom comfort care measures only is documented
Patient discharged to other acute care hospital</t>
  </si>
  <si>
    <t>2452</t>
  </si>
  <si>
    <t>Perioperative Temperature Management</t>
  </si>
  <si>
    <t>Percentage of patients undergoing carotid endarterectomy (CEA) who are taking an anti-platelet agent within 48 hours prior to surgery and are prescribed this medication at hospital discharge following surgery</t>
  </si>
  <si>
    <t>Patients undergoing carotid endarterectomy who received anti-platelet agents within 48 hours prior to the initiation of surgery AND are prescribed this medication at hospital discharge following surgery</t>
  </si>
  <si>
    <t>Patients over age 18 undergoing carotid endarterectomy.</t>
  </si>
  <si>
    <t>Documentation of medical reason(s) in the patient's record for not ordering anti-platelet agents</t>
  </si>
  <si>
    <t>0465</t>
  </si>
  <si>
    <t>Endorsed - Time-limited</t>
  </si>
  <si>
    <t>Preoperative Beta Blockade</t>
  </si>
  <si>
    <t>Percentage of patients, regardless of age, who undergo surgical or therapeutic procedures under general or neuraxial anesthesia of 60 minutes duration or longer for whom at least one body temperature greater than or equal to 35.5 degrees Celsius (or 95.9 degrees Fahrenheit) was recorded within the 30 minutes immediately before or the 15 minutes immediately after anesthesia end time</t>
  </si>
  <si>
    <t>Patients for whom at least one body temperature greater than or equal to 35.5 degrees Celsius (or 95.9 degrees Fahrenheit) was recorded within the 30 minutes immediately before or the 15 minutes immediately after anesthesia end time</t>
  </si>
  <si>
    <t>All patients, regardless of age, who undergo surgical or therapeutic procedures
under general or neuraxial anesthesia of 60 minutes duration or longer</t>
  </si>
  <si>
    <t>Denominator Exceptions: Documentation of one of the following medical reason(s) for not achieving at least one body temperature greater than or equal to 35.5 degrees Centigrade or 95.9 degrees Fahrenheit within the 30 minutes immediately before or the 15 minutes immediately after anesthesia end time
•	Emergency cases
•	Intentional hypothermia 
Denominator Exclusions: Patients undergoing:
Cardiopulmonary bypass: 00561, 00562, 00563, 00566, 00567, 00580
Regional nerve block: 01958, 01960, 01967, 01991, 01992
Monitored anesthesia care: any CPT code with -QS modifier</t>
  </si>
  <si>
    <t>0454</t>
  </si>
  <si>
    <t>Prevention of Catheter-Related Bloodstream Infections (CRBSI) – Central Venous Catheter (CVC)</t>
  </si>
  <si>
    <t>Percent of patients aged 18 years and older undergoing isolated CABG who received beta blockers within 24 hours preceding surgery.</t>
  </si>
  <si>
    <t>Number of patients undergoing isolated CABG who received beta blockers within 24 hours preceding surgery</t>
  </si>
  <si>
    <t>Cases are removed from the denominator if preoperative beta blocker was contraindicated or if the clinical status of the patient was emergent or emergent salvage prior to entering the operating room.</t>
  </si>
  <si>
    <t>0127</t>
  </si>
  <si>
    <t>Patients for whom CVC was inserted with all elements of maximal sterile barrier
technique*, hand hygiene, skin preparation and, if ultrasound is used, sterile
ultrasound techniques** followed
Definitions:
*Maximal sterile barrier technique includes ALL of the following elements:
• cap
• mask
• sterile gown
• sterile gloves
• sterile full body drape
** Sterile ultrasound techniques require sterile gel and sterile probe covers
NOTE: For purposes of this measure, maximal sterile barrier technique during CVC insertion is defined to include use of: 
cap AND mask AND sterile gown AND sterile gloves AND a large sterile sheet AND hand hygiene AND 2% chlorhexidine for cutaneous antisepsis.</t>
  </si>
  <si>
    <t>Denominator Exceptions: Documentation of medical reason(s) for not following all elements of maximal sterile barrier technique, hand hygiene, skin preparation and, if ultrasound is used, sterile ultrasound techniques during CVC insertion (including increased risk of harm to patient if adherence to aseptic technique would cause delay in CVC insertion)</t>
  </si>
  <si>
    <t>0464</t>
  </si>
  <si>
    <t>Proportion of Patients Hospitalized with AMI that have a Potentially Avoidable Complication (during the Index Stay or in the 30-day Post-Discharge Period)</t>
  </si>
  <si>
    <t>Percent of adult population aged 18 + years who are admitted to a hospital with acute myocardial infarction (AMI), are followed for one-month after discharge, and have one or more potentially avoidable complications (PACs). PACs may occur during the index stay or during the 30-day post discharge period. Please reference attached document labeled NQF_AMI_all_codes_risk_adjustment_06.30.15.xls, in the tabs labeled PACs I-9 and PAC I-10 for a list of code definitions of PACs relevant to AMI.  
We define PACs during each time period as one of two types: 
(A) PACs during the Index Stay (Hospitalization): 
(1) Type 1 PACs - PACs directly related to the index condition: The index stay period is regarded as having a PAC if during the index hospitalization the patient develops one or more complications directly related to AMI or its management. Examples of these PACs are cardiac arrest, ventricular fibrillation, cardiogenic shock, stroke, coma, acute post- hemorrhagic anemia etc.  
(2) Type 2 PACs - PACs suggesting Patient Safety Failures: The index stay period is also regarded as having a PAC if there are one or more complications related to patient safety issues. Examples of these PACs are septicemia, other infections, phlebitis, deep vein thrombosis, pulmonary embolism, pressure sores or any of the CMS-defined hospital acquired conditions (HACs). 
(B) PACs during the 30-day post discharge period:
(1) Type 1 PACs - PACs directly related to the index condition: Patients are also considered to have a PAC, if they have a readmission or receive other services during the 30-day post discharge period after an AMI for any of the complications directly related to AMI, such as for hypotension, shock, fluid and electrolyte disturbances etc. 
(2) Type 2 PACs - PACs suggesting Patient Safety Failures: Patients are also considered to have a PAC, if they have a readmission or receive other services during the 30-day post discharge period after an AMI for any of the complications related to patient safety failures such as for sepsis, infections, phlebitis, deep vein thrombosis, pressure sores or for any of the CMS-defined hospital acquired conditions (HACs). 
PACs are counted as a dichotomous (yes/no) outcome.  If a patient had one or more PACs in any of the above settings, they get counted as a “yes” or a 1.  The enclosed workbook labeled NQF_AMI_all_codes_risk_adjustment_06.30.15.xls serves as an example.  The tab labeled PAC overview gives the percent of AMI episodes that have a PAC and the tab labeled “PAC drill down” gives the types of PACs and their frequencies in AMI episodes within this dataset. 
The information is based on a two-year claims database from a large regional commercial insurer. The database had 3,258,706 covered lives and $25.9 billion in “allowed amounts” for claims costs. The database is an administrative claims database with medical as well as pharmacy claims.</t>
  </si>
  <si>
    <t>Outcome: Number of patients hospitalized with AMI who had one or more potentially avoidable complications (PACs) during the index stay or in the 30-day post-discharge period.</t>
  </si>
  <si>
    <t>Adult patients aged 18 years and above who had a relevant hospitalization for AMI and were followed for one-month after discharge.</t>
  </si>
  <si>
    <t>Denominator exclusions include exclusions of either “patients” or “claims” based on the following criteria: 
1. “Patients” excluded are those that do not meet the enrollment criteria.  If patient has an enrollment gap for any time period during the episode time window, it is considered as an enrollment gap
2. “Patients” are also excluded if the cost of the episode is an outlier at greater than 99th percentile or less than 1st percentile value for all episodes.  This is another way to ensure that episodes are complete as well as they do not bring in random noise into the analysis due to inappropriate codes or services.
3. “Claims” are excluded from the AMI measure if they are considered not relevant to AMI care or are for major surgical services, that suggests that AMI may be a comorbidity associated with the procedure e.g. CABG procedure. 
Patients where the index hospitalization claim is excluded are automatically excluded from both the numerator and the denominator.</t>
  </si>
  <si>
    <t>Hospital, Other</t>
  </si>
  <si>
    <t>Facility, Integrated Delivery System</t>
  </si>
  <si>
    <t>0704</t>
  </si>
  <si>
    <t>RACHS-1 Pediatric Heart Surgery Mortality Rate (PDI 06)</t>
  </si>
  <si>
    <t>RACHS-1 Pediatric Heart Surgery Volume (PDI 7)</t>
  </si>
  <si>
    <t>In-hospital deaths per 1,000 pediatric heart surgery admissions among patients with congenital heart disease ages 17 years and younger. Excludes obstetric discharges; cases with transcatheter interventions as a single cardiac procedure, performed without bypass but with catheterization; cases with septal defect repairs as single cardiac procedures without bypass; cases with heart transplants; premature infants with patent ductus arteriosus (PDA) closure as the only cardiac procedure; age less than 30 days with PDA closure as only cardiac procedure; transfers to another hospital; cases with an unknown disposition; and neonates with birth weight less than 500 grams.
[NOTE: The software provides the rate per hospital discharge. However, common practice reports the measure as per 1,000 discharges. The user must multiply the rate obtained from the software by 1,000 to report in-hospital deaths per 1,000 hospital discharges.]</t>
  </si>
  <si>
    <t>Discharges, for patients ages 17 years and younger, with either
• any-listed ICD-9-CM procedure codes for congenital heart disease (1P); or 
• any-listed ICD-9-CM procedure codes for non-specific heart surgery (2P) and any-listed ICD-9-CM diagnosis codes for congenital heart disease (2D).</t>
  </si>
  <si>
    <t>Exclude cases: 
• with any-listed ICD-9-CM procedure codes for closed heart valvotomy (3AP) as the only congenital heart disease procedure and any-listed ICD-9-CM procedure codes for catheterization (6P) without any-listed ICD-9-CM procedure codes for extracorporeal circulation (5P)
• with any-listed ICD-9-CM procedure codes for atrial septal enlargement (3BP) as the only congenital heart disease procedure and any-listed ICD-9-CM procedure codes for catheterization (6P) without any-listed ICD-9-CM procedure codes for extracorporeal circulation (5P)
• with any-listed ICD-9-CM procedure codes for atrial septal defect repair (3CP) as the only congenital heart disease procedure and any-listed ICD-9-CM procedure codes for catheterization (6P) without any-listed ICD-9-CM procedure codes for extracorporeal circulation (5P)
• with any-listed ICD-9-CM procedure codes for ventricular septal defect repair (3DP) as the only congenital heart disease procedure and any-listed ICD-9-CM procedure codes for catheterization (6P) without any-listed ICD-9-CM procedure codes for extracorporeal circulation (5P)
• with any-listed ICD-9-CM procedure codes for other surgical occlusion (3FP) as the only congenital heart disease procedure and any-listed ICD-9-CM procedure codes for catheterization (6P) without any-listed ICD-9-CM procedure codes for extracorporeal circulation (5P)
• with patent ductus arteriosus (PDA)† and any-listed ICD-9-CM procedure codes for catheterization (6P) without any-listed ICD-9-CM procedure codes for extracorporeal circulation (5P)
• with any-listed ICD-9-CM procedure codes for atrial septal defect repair and enlargement (4P) as the only congenital heart disease procedure without any-listed ICD-9-CM procedure codes for extracorporeal circulation (5P)
• with any-listed ICD-9-CM procedure codes for heart transplant (7P)
• with any-listed ICD-9-CM diagnosis codes for premature infant (4D) and PDA† 
• with any-listed ICD-9-CM diagnosis codes for atrial septal defect or ventricular septal defect (5D) and PDA†
• age less than or equal to 30 days with PDA†
• transferring to another short-term hospital (DISP=2)
• neonates with birth weight less than 500 grams (Birth Weight Category 1)
• MDC 14 (pregnancy, childbirth and pueperium)
• with missing discharge disposition (DISP=missing), gender (SEX=missing), age (AGE=missing), quarter (DQTR=missing), year (YEAR=missing) or principal diagnosis (DX1=missing)
† PDA is defined as any-listed ICD-9-CM diagnosis code for PDA†  closure (3D) as the only congenital heart disease diagnosis code besides atrial septal defect or ventricular septal defect (5D), and any-listed ICD-9-CM procedure code for occlusion of thoracic vessel (3EP) as the only congenital heart disease procedure code.
See Pediatric Quality Indicators Appendices:
• Appendix I – Definitions of Neonate, Newborn, Normal Newborn, and Outborn
• Appendix L- Low Birth Weight Categories</t>
  </si>
  <si>
    <t>0339</t>
  </si>
  <si>
    <t>Radiology: Stenosis Measurement in Carotid Imaging Reports</t>
  </si>
  <si>
    <t>The number of hospital discharges with a pediatric heart surgery procedure for patients with congential heart disease ages 17 years and younger.</t>
  </si>
  <si>
    <t>Not applicable.  This measure does not have a denominator due to the fact it is a volume measure.</t>
  </si>
  <si>
    <t>0340</t>
  </si>
  <si>
    <t>Rate of Endovascular Aneurysm Repair (EVAR) of Small or Moderate Non-Ruptured Infrarenal Abdominal Aortic Aneurysms (AAA) Who Die While in Hospital</t>
  </si>
  <si>
    <t>Percentage of final reports for carotid imaging studies (neck magnetic resonance angiography [MRA], neck computed tomography angiography [CTA], neck duplex ultrasound, carotid angiogram) performed that include direct or indirect reference to measurements of distal internal carotid diameter as the denominator for stenosis measurement</t>
  </si>
  <si>
    <t>Final reports for carotid imaging studies that include direct or indirect reference to measurements of distal internal carotid diameter as the denominator for stenosis measurement</t>
  </si>
  <si>
    <t>All final reports for carotid imaging studies (neck MR angiography [MRA], neck CT angiography [CTA], neck duplex ultrasound, carotid angiogram) performed</t>
  </si>
  <si>
    <t>Administrative Claims,
Claims,
Registry</t>
  </si>
  <si>
    <t>0507</t>
  </si>
  <si>
    <t>Rate of Open Repair of Small or Moderate Abdominal Aortic Aneurysms (AAA) Where Patients Are Discharged Alive</t>
  </si>
  <si>
    <t>Percent of patients undergoing endovascular repair of small or moderate infrarenal abdominal aortic aneurysms (AAA) that die while in the hospital</t>
  </si>
  <si>
    <t>Patients who die in the hospital following endovascular AAA repair</t>
  </si>
  <si>
    <t>Patients aged 18 and older with infrarenal non-ruptured endovascular AAA repairs</t>
  </si>
  <si>
    <t>For women: Aortic aneurysm 5.5 - 5.9 cm maximum diameter on centerline formatted CT or minor diameter on axial formatted CT: 9003F OR Aortic aneurysm 6.0 cm or greater maximum diameter on centerline formatted CT or minor diameter on axial formatted CT: 9004F OR For men: Aortic aneurysm 6.0 cm or greater maximum diameter on centerline formatted CT or minor diameter on axial formatted CT: 9004F</t>
  </si>
  <si>
    <t>1534</t>
  </si>
  <si>
    <t>Relative Resource Use for People with Cardiovascular Conditions (RCA)</t>
  </si>
  <si>
    <t>Percentage of patients undergoing open repair of small or moderate abdominal aortic aneurysms (AAA) who are discharged alive</t>
  </si>
  <si>
    <t>Patients discharged alive/home following open repair of asymptomatic AAAs in men with &lt; 6 cm diameter and women with &lt; 5.5 cm diameter AAAs</t>
  </si>
  <si>
    <t>Patients aged 18 and older with all elective open repairs of small or moderate asymptomatic AAAs in men with &lt; 6 cm diameter and women with &lt; 5.5 cm diameter AAAs</t>
  </si>
  <si>
    <t>For women: Aortic aneurysm 5.5 - 5.9 cm maximum diameter on centerline formatted CT or minor diameter on axial formatted CT: 9003F OR Aortic aneurysm 6.0 cm or greater maximum diameter on centerline formatted CT or minor diameter on axial formatted CT: 9004F OR For men: Aortic aneurysm 6.0 cm or greater maximum diameter on centerline formatted CT or minor diameter on axial formatted CT: 9004F OR Symptomatic AAAs that required urgent/emergent (non-elective) repair: G9600</t>
  </si>
  <si>
    <t>1523</t>
  </si>
  <si>
    <t>Risk Adjusted Colon Surgery Outcome Measure</t>
  </si>
  <si>
    <t>The risk-adjusted relative resource use by health plan members with specific cardiovascular conditions during the measurement year.</t>
  </si>
  <si>
    <t>Ambulatory Surgery Center, Clinician Office/Clinic, Hospital, Imaging Facility, Laboratory, Pharmacy, Urgent Care - Ambulatory</t>
  </si>
  <si>
    <t>Health Plan, Integrated Delivery System, Other</t>
  </si>
  <si>
    <t>1558</t>
  </si>
  <si>
    <t>Risk-Adjusted Coronary Artery Bypass Graft (CABG) Readmission Rate</t>
  </si>
  <si>
    <t>This is a hospital based, risk adjusted, case mix adjusted morbidity and mortality aggregate outcome measure of adults 18+ years undergoing colon surgery.</t>
  </si>
  <si>
    <t>Patients undergoing any ACS NSQIP listed (primary CPT ) colon procedure. (44140, 44141, 44143, 44144, 44145, 44146, 44147, 44150, 44151, 44160, 44204, 44205, 44206, 44207, 44208, 44210)</t>
  </si>
  <si>
    <t>As noted above, cases are collected so as to match ACS NSQIP inclusion and exclusion criteria, thereby permitting valid application of ACS NSQIP model-based risk adjustment. Therefore, trauma and transplant surgeries are excluded as are surgeries not on the ACS NSQIP CPT list as eligible for selection (see details in next item).  Patients who are ASA 6 (brain-death organ donor) are not eligible surgical cases. Of note, the measure excludes patients identified as having had prior surgical procedures within 30 days of a potential index procedure, since this measure is based on 30 day outcomes. A patient who is identified as having had a prior surgical procedure within 30 days of the index case being considered is excluded from accrual. A patient who has a second surgical procedure performed within 30 days after an index procedure has the second procedure recorded as a "Return to the operating room within 30 days" (one of the outcomes defined), but the second procedure cannot be accrued into the program as a new index procedure.</t>
  </si>
  <si>
    <t>Electronic Health Record (Only), Imaging-Diagnostic, Laboratory, Management Data, Other, Paper Records, Registry</t>
  </si>
  <si>
    <t>Risk-Adjusted Deep Sternal Wound Infection</t>
  </si>
  <si>
    <t>Risk-adjusted percentage of Medicare fee-for-service beneficiaries aged 65 and older who undergo isolated coronary artery bypass grafting (CABG) and are discharged alive but have a subsequent acute care hospital inpatient admission within 30 days of the date of discharge from the CABG hospitalization.</t>
  </si>
  <si>
    <t>Number of Medicare fee-for-service beneficiaries aged 65 and older who undergo isolated coronary artery bypass grafting (CABG) and are discharged alive but have a subsequent acute care hospital inpatient admission within 30 days of the date of discharge from the CABG hospitalization.</t>
  </si>
  <si>
    <t>Number of Medicare fee-for-service beneficiaries aged 65 and older who undergo isolated coronary artery bypass grafting (CABG) during the designated 3-year measurement period and are discharged alive.</t>
  </si>
  <si>
    <t>Exclusion – Rationale
•	The patient is age &lt;65 years on date of discharge according to CMS or STS data – Patients younger than 65 in the Medicare dataset represent a distinct population that qualifies for Medicare due to disability. The characteristics and outcomes of these patients may be less representative of the larger population of CABG patients.
•	There is a CMS record but no matching STS record – STS data elements are required for identifying the cohort and for risk adjustment.
•	There is an STS record but not matching CMS record – Medicare data are required for ascertaining 30-day readmission status, especially readmissions to a hospital other than the CABG hospital
•	CABG is not a stand-alone procedure – Inclusion of combination procedures complicates risk adjustment by adding multiple relatively rare cohorts with potentially distinct characteristics and outcomes.
•	The patient died prior to discharge from acute care setting – Patient is not at risk of subsequent readmission.
•	The patient leaves against medical advice (AMA). – Physicians and hospitals do not have the opportunity to deliver the highest quality care.
•	The patient does not retain Medicare fee-for-service (FFS) A and B for at least two months after discharge – Beneficiaries who switch to a Medicare advantage plan are unlikely to file inpatient claims which are required for ascertaining 30-day readmission status.
•	The index CABG episode is &gt;365 days. – These patients were excluded for consistency with previous CMS readmission measures. These records may inaccurate admission and discharge dates. If not, including them would complicate risk adjustment by adding a relatively rare cohort with potentially distinct characteristics and outcomes.
•	Not the first eligible CABG admission per patient per measurement period. – Simplifies statistical analysis. Also, repeat CABG procedures are very rare and so loss of information is minimal.</t>
  </si>
  <si>
    <t>2514</t>
  </si>
  <si>
    <t>Risk-Adjusted Operative Mortality for Pediatric and Congenital Heart Surgery</t>
  </si>
  <si>
    <t>Percent of patients aged 18 years and older undergoing isolated CABG who develop mediastinitis or deep sternal wound infection within 30 days postoperatively</t>
  </si>
  <si>
    <t>Number of patients aged 18 years and older undergoing isolated CABG who develop mediastinitis or deep sternal wound infection within 30 days postoperatively</t>
  </si>
  <si>
    <t>0130</t>
  </si>
  <si>
    <t>Risk-Adjusted Postoperative Prolonged Intubation (Ventilation)</t>
  </si>
  <si>
    <t>Percent of patients undergoing index pediatric and/or congenital heart surgery who die, including both 1) all deaths occurring during the hospitalization in which the procedure  was performed, even if after 30 days (including patients transferred to other acute care facilities), and 2) those deaths occurring after discharge from the hospital, but within 30 days of the procedure</t>
  </si>
  <si>
    <t>Number of patients undergoing index pediatric and/or congenital heart surgery who die, including both 1) all deaths occurring during the hospitalization in which the procedure  was performed, even if after 30 days (including patients transferred to other acute care facilities), and 2) those deaths occurring after discharge from the hospital, but within 30 days of the procedure</t>
  </si>
  <si>
    <t>-	Patients weighing less than or equal to 2,500 grams undergoing isolated patent arterial duct (PDA) ligation as their primary procedure are excluded. We acknowledge that mortality after surgical PDA closure in low-birth weight premature infants can be related to surgical judgment or technique; however, the vast majority of deaths in this patient population are multi-factorial and largely unrelated to the surgical procedure in time and by cause. Therefore, because mortality in this patient group could potentially impact significantly on the expression of overall programmatic mortality, a decision was made to exclude from mortality analysis patients weighing less than or equal to 2,500 g undergoing PDA ligation as their primary procedure.
-	All operations where the primary procedure is either pectus repair or bronchoscopy are not classified as cardiac operations (i.e., they are thoracic procedures) and thus, they are excluded from the denominator</t>
  </si>
  <si>
    <t>2683</t>
  </si>
  <si>
    <t>Risk-Adjusted Stroke/Cerebrovascular Accident</t>
  </si>
  <si>
    <t>Percent of patients aged 18 years and older undergoing isolated CABG who require intubation for more than 24 hours postoperatively</t>
  </si>
  <si>
    <t>Number of patients undergoing isolated CABG who require intubation &gt; 24 hours following exit from the operating room</t>
  </si>
  <si>
    <t>0129</t>
  </si>
  <si>
    <t>Risk-Adjusted Surgical Re-exploration</t>
  </si>
  <si>
    <t>Percent of patients aged 18 years and older undergoing isolated CABG who have a postoperative stroke (i.e., any confirmed neurological deficit of abrupt onset caused by a disturbance in blood supply to the brain) that did not resolve within 24 hours</t>
  </si>
  <si>
    <t>Number of patients undergoing isolated CABG who have a postoperative stroke (i.e., any confirmed neurological deficit of abrupt onset caused by a disturbance in blood supply to the brain) that did not resolve within 24 hours</t>
  </si>
  <si>
    <t>0131</t>
  </si>
  <si>
    <t>Risk-Standardized Acute Admission Rates for Patients with Heart Failure</t>
  </si>
  <si>
    <t>Percent of patients aged 18 years and older undergoing isolated CABG who require a re-intervention during the current hospitalization for mediastinal bleeding with or without tamponade, graft occlusion, valve dysfunction, or other cardiac reason</t>
  </si>
  <si>
    <t>Number of patients undergoing isolated CABG who require a re-intervention during the current hospitalization for mediastinal bleeding with or without tamponade, graft occlusion, valve dysfunction, or other cardiac reason</t>
  </si>
  <si>
    <t>0115</t>
  </si>
  <si>
    <t>Rate of risk-standardized acute, unplanned hospital admissions among Medicare Fee-for-Service (FFS) patients 65 years and older with heart failure</t>
  </si>
  <si>
    <t>The target population is ambulatory Medicare FFS patients aged 65 years and older with a diagnosis of heart failure.</t>
  </si>
  <si>
    <t>The measure excludes:
1. Patients without continuous enrollment in Medicare Part A for the duration of the measurement period (or until death). 
Rationale: We exclude these patients to ensure full data availability for outcome assessment (Part A during the measurement year). 
2. Patients with left ventricular assist devices (LVADs). 
Rationale: We exclude these patients because while they have a high risk of admission, they are low in prevalence and are clustered among a few ACOs.</t>
  </si>
  <si>
    <t>2886</t>
  </si>
  <si>
    <t>Secondary Prevention of Cardiovascular Events - Use of Aspirin or Antiplatelet Therapy</t>
  </si>
  <si>
    <t>Selection of Antibiotic Prophylaxis for Cardiac Surgery Patients</t>
  </si>
  <si>
    <t>The  percentage of adult patients, 21 years and older, with diagnosis of ischemic vascular disease (IVD) that are taking aspirin or an antiplatelet agent</t>
  </si>
  <si>
    <t>Patients that are taking aspirin or an antiplatelet agent in the past 6 months</t>
  </si>
  <si>
    <t>All patients, ages 21 and older, diagnosed with IVD as defined by coronary artery disease, peripheral vascular disease or cerebrovascular disease.</t>
  </si>
  <si>
    <t>Patients with contraindications to antithrombotic agents such as thrombocytopenia, coagulopathy, recent procedures, or current warfarin therapy
General exclusions: 
• Evidence of metastatic disease or active treatment of malignancy (chemotherapy or radiation therapy) in the last 6 months; 
• Patients who have been in a skilled nursing facility in the last 3 months
• Patient or provider feedback indicating allergy or intolerance to the drug in the past
• Patient or provider feedback indicating that there is a contraindication to adding the drug</t>
  </si>
  <si>
    <t>Claims (Only), Electronic Health Record (Only), Laboratory, Patient Reported Data, Pharmacy, Provider Tool</t>
  </si>
  <si>
    <t>0631</t>
  </si>
  <si>
    <t>Standardized adverse event ratio for children &lt; 18 years of age undergoing cardiac catheterization</t>
  </si>
  <si>
    <t>Percent of patients aged 18 years and older undergoing cardiac surgery who had an order for or received preoperative prophylactic antibiotics recommended for the operation.</t>
  </si>
  <si>
    <t>Number of patients undergoing cardiac surgery for whom there is documentation of an order for a first or second generation cephalosporin prophylactic antibiotic (e.g., cefazolin, cefuroxime, cefamandole), documentation that it is given preoperatively or in the event of a documented allergy an alternate antibiotic choice (e.g., vancomycin, clindamycin) is ordered and administered.</t>
  </si>
  <si>
    <t>0126</t>
  </si>
  <si>
    <t>Statin therapy for patients with cardiovascular disease: percentage of males 21 to 75 years of age and females 40 to 75 years of age during the measurement year who were identified as having clinical ASCVD who remained on a high- or moderate-intensity statin medication for at least 80% of the treatment period.</t>
  </si>
  <si>
    <t>Ratio of observed to expected clinically important adverse events, risk-adjusted using the Catheterization for Congenital Heart Disease Adjustment for Risk Method (CHARM)</t>
  </si>
  <si>
    <t>Number of diagnostic and interventional cardiac catheterization cases for children &lt; 18 years of age resulting in a clinically important adverse event, performed by an institution performing at least 50 cases per year in pediatric patients &lt; 18 years of age.</t>
  </si>
  <si>
    <t>Number of diagnostic and interventional cardiac catheterization cases for children &lt; 18 years of age, performed by an institution performing at least 50 cases per year in pediatric patients &lt; 18 years of age.</t>
  </si>
  <si>
    <t>Primary electrophysiology cases, ablation cases, pericardiocentesis only, thoracentesis only.</t>
  </si>
  <si>
    <t>Electronic Health Record (Only), Paper Records, Registry</t>
  </si>
  <si>
    <t>0715</t>
  </si>
  <si>
    <t>Statin therapy for patients with cardiovascular disease: percentage of males 21 to 75 years of age and females 40 to 75 years of age during the measurement year who were identified as having clinical ASCVD who were dispensed at least one high- or moderate-intensity statin medication.</t>
  </si>
  <si>
    <t xml:space="preserve">This measure is used to assess the percentage of males 21 to 75 years of age and females 40 to 75 years of age during the measurement year who were identified as having clinical atherosclerotic cardiovascular disease (ASCVD) and who were dispensed at least one high- or moderate-intensity stain medication and who remained on a high- or moderate-intensity statin medication for at least 80% of the treatment period.
See the related National Quality Measures Clearinghouse (NQMC) summary of the National Committee for Quality Assurance (NCQA) measure Statin therapy for patients with cardiovascular disease: percentage of males 21 to 75 years of age and females 40 to 75 years of age during the measurement year who were identified as having clinical ASCVD who were dispensed at least one high- or moderate-intensity statin medication.
</t>
  </si>
  <si>
    <t xml:space="preserve">The number of members who achieved a proportion of days covered (PDC) of at least 80% during the treatment period
To identify numerator compliance:
•Identify the Index Prescription Start Date (IPSD). The IPSD is the earliest dispensing event for any high or moderate-intensity statin medication during the measurement year. Refer to Table SPC-B in the original measure documentation for a list of high and moderate-intensity statin medications. 
•To determine the treatment period, calculate the number of days from the IPSD (inclusive) to the end of the measurement year. 
•Count the days covered by at least one prescription for statin medication during the treatment period. To ensure that days supply that extends beyond the measurement year is not counted, subtract any days supply that extends beyond December 31 of the measurement year. Refer to Table SPC-B in the original measure documentation. 
•Calculate the member's PDC using the following equation. Round (using the .5 rule) to two decimal places. 
Total Days Covered by a Statin Medication in the Treatment Period 
 --------------------------------------------------------------------------
 Total Days in Treatment Period
•Sum the number of members whose PDC is greater than or equal to 80% for the treatment period. 
</t>
  </si>
  <si>
    <t xml:space="preserve">Male members age 21 to 75 years and female members age 40 to 75 years as of December 31 of the measurement year who were identified as having clinical atherosclerotic cardiovascular disease (ASCVD) who had at least one dispensing event for a high- or moderate-intensity statin medication during the measurement year. Refer to Table SPC-B in the original measure documentation for a list of high- and moderate-intensity statin medications.
•Members are identified for the eligible population in two ways: by event or by diagnosis. The organization must use both methods to identify the eligible population, but a member only needs to be identified by one method to be included in the measure. •Event. Any of the following during the year prior to the measurement year meet criteria: •Myocardial infarction (Ml). Discharged from an inpatient setting with an Ml (Ml Value Set). To identify discharges: 1.Identify all acute and nonacute inpatient stays (Inpatient Stay Value Set). 
2.Identify the discharge date for the stay. 
•Coronary artery bypass graft (CABG). Members who had CABG (CABG Value Set) in any setting. 
•Percutaneous coronary intervention (PCI). Members who had PCI (PCI Value Set) in any setting. 
•Other revascularization. Members who had any other revascularization procedures (Other Revascularization Value Set) in any setting. 
•Diagnosis. Identify members as having ischemic vascular disease (IVD) who met at least one of the following criteria during both the measurement year and the year prior to the measurement year. Criteria need not be the same across both years. •At least one outpatient visit (Outpatient Value Set) with an IVD diagnosis (IVD Value Set), or 
•At least one acute inpatient encounter (Acute Inpatient Value Set) with an IVD diagnosis (IVD Value Set). 
</t>
  </si>
  <si>
    <t xml:space="preserve">Exclude members who meet any of the following criteria:
•Pregnancy (Pregnancy Value Set) during the measurement year or year prior to the measurement year. 
•In vitro fertilization (IVF Value Set) in the measurement year or year prior to the measurement year. 
•Dispensed at least one prescription for clomiphene (Refer to Table SPC-A in the original measure documentation for medications to identify exclusions) during the measurement year or the year prior to the measurement year. 
•End-stage renal disease (ESRD) (ESRD Value Set) during the measurement year or the year prior to the measurement year. 
•Cirrhosis (Cirrhosis Value Set) during the measurement year or the year prior to the measurement year. 
•Myalgia, myositis, myopathy, or rhabdomyolysis (Muscular Pain and Disease Value Set) during the measurement year. 
</t>
  </si>
  <si>
    <t>Administrative clinical data, Pharmacy data</t>
  </si>
  <si>
    <t>NQMC - 010519</t>
  </si>
  <si>
    <t>Statin Therapy for the Prevention and Treatment of Cardiovascular Disease</t>
  </si>
  <si>
    <t xml:space="preserve">This measure is used to assess the percentage of males 21 to 75 years of age and females 40 to 75 years of age during the measurement year who were identified as having clinical atherosclerotic cardiovascular disease (ASCVD) and who were dispensed at least one high- or moderate-intensity statin medication during the measurement year.
See the related National Quality Measures Clearinghouse (NQMC) summary of the National Committee for Quality Assurance (NCQA) measure Statin therapy for patients with cardiovascular disease: percentage of males 21 to 75 years of age and females 40 to 75 years of age during the measurement year who were identified as having clinical ASCVD who remained on a high- or moderate-intensity statin medication for at least 80% of the treatment period.
</t>
  </si>
  <si>
    <t>NQMC - 010518</t>
  </si>
  <si>
    <t>Statin Therapy to Reduce Cardiovascular Disease Risk in Patients with Diabetes</t>
  </si>
  <si>
    <t>Proportion of patients with diagnosed diabetes and cardiovascular disease who are on statin therapy.</t>
  </si>
  <si>
    <t>Patients who are statin therapy users during the Report Period or who receive an order (prescription) to receive statin therapy at any point during the Report Period.</t>
  </si>
  <si>
    <t>Active Diabetic patients; defined as Active Clinical patients diagnosed with diabetes prior to the Report Period, and at least two visits in the past year, and two DM-related visits ever, ages 40 through 75 or age 21 and older with documented CVD or an LDL greater than or equal to (&gt;=) 190. Broken down by age groups.</t>
  </si>
  <si>
    <t>Denominator Exclusions 
1. Patients with documented allergy, intolerance, or other adverse effect to statin medication. 
2. Patients who have an active diagnosis of pregnancy or who are breastfeeding. 
3. Patients with a diagnosis of cirrhosis of the liver during the Report Period or the year prior to the Report Period. 
4. Patients who are receiving palliative care. 
5. Patients with end-stage renal disease (ESRD). 
6. Patients with diabetes whose most recent LDL result is less than (&lt;) 70 and who have never had an LDL result greater than or equal to (&gt;=) 190 and who are not taking statin therapy.</t>
  </si>
  <si>
    <t>Stent drug-eluting clopidogrel</t>
  </si>
  <si>
    <t>Stroke and Stroke Rehabilitation: Discharged on Antithrombotic Therapy</t>
  </si>
  <si>
    <t>This measure identifies patients undergoing percutaneous coronary intervention (PCI) with placement of a drug-eluting intracoronary stent during the first 9 months of the measurement year, who filled a prescription for clopidogrel in the 3 months following stent placement.</t>
  </si>
  <si>
    <t>Patients in the denominator who filled prescription(s) for clopidogrel in the 3 months following placement of the drug-eluting intracoronary stent. ("Evidence suggests clopidogrel should be continued upwards of 1 year.")
Time Window: 3 months after stent placement</t>
  </si>
  <si>
    <t>Patients who underwent PCI with placement of a drug-eluting intracoronary stent, during the first 9 months of the measurement year, excluding those with contraindications to clopidogrel</t>
  </si>
  <si>
    <t>contraindications to clopidogrel</t>
  </si>
  <si>
    <t>0588</t>
  </si>
  <si>
    <t>STS Aortic Valve Replacement (AVR) + Coronary Artery Bypass Graft (CABG) Composite Score</t>
  </si>
  <si>
    <t>Percentage of patients aged 18 years and older with a diagnosis of ischemic stroke or transient ischemic attack (TIA) who were prescribed antithrombotic therapy at discharge</t>
  </si>
  <si>
    <t>Patients who were prescribed antithrombotic therapy at discharge</t>
  </si>
  <si>
    <t>All patients aged 18 years and older with a diagnosis of ischemic stroke or transient ischemic attack (TIA)</t>
  </si>
  <si>
    <t>Patient admitted for performance of elective carotid intervention
Antithrombotic therapy not prescribed for documented reasons [(e.g., patient had stroke during hospital stay, patient expired during inpatient stay, other medical reason(s)]; (e.g., patient left against medical advice, other patient reason(s))</t>
  </si>
  <si>
    <t>0325</t>
  </si>
  <si>
    <t>STS Aortic Valve Replacement (AVR) Composite Score</t>
  </si>
  <si>
    <t>The STS AVR+CABG Composite Score comprises two domains consisting of six measures:  Domain 1) Absence of Operative Mortality – Proportion of patients (risk-adjusted) who do not experience operative mortality. Operative mortality is defined as death during the same hospitalization as surgery or after discharge but within 30 days of the procedure; and Domain 2) Absence of Major Morbidity – Proportion of patients (risk-adjusted) who do not experience any major morbidity. Major morbidity is defined as having at least one of the following adverse outcomes: 1. reoperations for any cardiac reason, 2. renal failure, 3. deep sternal wound infection, 4. prolonged ventilation/intubation, and 5. cerebrovascular accident/permanent stroke. All measures are based on audited clinical data collected in a prospective registry and are risk-adjusted.
Participants receive a score for each of the two domains, plus an overall composite score. The overall composite score was created by “rolling up” the domain scores into a single number. In addition to receiving a numeric score, participants are assigned to rating categories designated by one star (below average performance), two stars (average performance), or three stars (above average performance). Star ratings will be publicly reported on the STS website in August 2014 and will likely be reported on the Consumer Reports website as well.</t>
  </si>
  <si>
    <t>Please see Appendix</t>
  </si>
  <si>
    <t>2563</t>
  </si>
  <si>
    <t>STS CABG Composite Score</t>
  </si>
  <si>
    <t>STS AVR Composite Score comprises two domains consisting of six measures:  Domain 1) Absence of Operative Mortality – Proportion of patients (risk-adjusted) who do not experience operative mortality. Operative mortality is defined as death during the same hospitalization as surgery or after discharge but within 30 days of the procedure; and Domain 2) Absence of Major Morbidity – Proportion of patients (risk-adjusted) who do not experience any major morbidity. Major morbidity is defined as having at least one of the following adverse outcomes: 1. reoperations for any cardiac reason, 2. renal failure, 3. deep sternal wound infection, 4. prolonged ventilation/intubation, and 5. cerebrovascular accident/permanent stroke. All measures are based on audited clinical data collected in a prospective registry and are risk-adjusted.
Participants receive a score for each of the two domains, plus an overall composite score. The overall composite score was created by “rolling up” the domain scores into a single number. In addition to receiving a numeric score, participants are assigned to rating categories designated by one star (below average performance), two stars (average performance), or three stars (above average performance). Star ratings are currently publicly reported on the STS website and will soon be reported on the Consumer Reports website.</t>
  </si>
  <si>
    <t>2561</t>
  </si>
  <si>
    <t>STS Individual Surgeon Composite Measure for Adult Cardiac Surgery</t>
  </si>
  <si>
    <t>The STS CABG Composite Score comprises four domains consisting of 11 individually NQF-endorsed cardiac surgery measures: Domain 1) Absence of Operative Mortality – Proportion of patients (risk-adjusted) who do not experience operative mortality. Operative mortality is defined as death during the same hospitalization as surgery or after discharge but within 30 days of the procedure; Domain 2) Absence of Major Morbidity – Proportion of patients (risk-adjusted) who do not experience any major morbidity. Major morbidity is defined as having at least one of the following adverse outcomes: 1. reoperations for any cardiac reason, 2. renal failure, 3. deep sternal wound infection, 4. prolonged ventilation/intubation, 5. cerebrovascular accident/permanent stroke; Domain 3) Use of Internal Mammary Artery (IMA) – Proportion of first-time CABG patients who receive at least one IMA graft; Domain 4) Use of All Evidence-based Perioperative Medications – Proportion of patients who receive all required perioperative medications for which they are eligible. The required perioperative medications are: 1. preoperative beta blockade therapy, 2. discharge anti-platelet medication, 3. discharge beta blockade therapy, and 4. discharge anti-lipid medication. 
All measures are based on audited clinical data collected in a prospective registry. Participants receive a score for each of the domains, plus an overall composite score. The overall composite score is created by “rolling up” the domain scores into a single number. In addition to receiving a numeric score, participants are assigned to rating categories designated by one star (below average performance), two stars (average performance), or three stars (above average performance). Scores and star ratings are currently publicly reported on STS and Consumer Reports websites.</t>
  </si>
  <si>
    <t>0696</t>
  </si>
  <si>
    <t>STS Mitral Valve Repair/Replacement (MVRR) + Coronary Artery Bypass Graft (CABG) Composite Score</t>
  </si>
  <si>
    <t>The STS Individual Surgeon Composite Measure for Adult Cardiac Surgery includes five major procedures (isolated CABG, isolated AVR, AVR+CABG, MVRR, MVRR+CABG) and comprises the following two domains:
Domain 1 – Risk-Adjusted Operative Mortality
Operative mortality is defined as death before hospital discharge or within 30 days of the operation. 
Domain 2 – Risk-Adjusted Major Morbidity
Major morbidity is defined as the occurrence of any one or more of the following major complications: 
1.	Prolonged ventilation,
2.	Deep sternal wound infection,
3.	Permanent stroke,
4.	Renal failure, and 
5.	Reoperations for bleeding, coronary graft occlusion, prosthetic or native valve dysfunction, and other cardiac reasons, but not for other non-cardiac reasons.
All measures are based on audited clinical data collected in the STS Adult Cardiac Surgery Database. Individual surgeons with at least 100 eligible cases during the 3-year measurement window will receive a score for each domain and an overall composite score. In addition to calculating composite score point estimates with credible intervals, surgeons will be assigned rating categories designated by the following:
1 star – lower-than-expected performance
2 stars – as-expected performance
3 stars – higher-than-expected performance</t>
  </si>
  <si>
    <t>Due to the complex methodology used to construct the composite measure, it is impractical to separately discuss the numerator and denominator. The following discussion describes in detail this multiprocedural, multidimensional composite measure.  
The STS Individual Surgeon Composite Measure for Adult Cardiac Surgery includes five major procedures, i.e., isolated coronary artery bypass grafting (CABG), isolated aortic valve replacement (AVR), AVR+CABG, isolated mitral valve repair or replacement (MVRR), and MVRR+CABG, and comprises the following two domains:
Domain 1 – Risk-Adjusted Operative Mortality
Operative mortality is defined as death before hospital discharge or within 30 days of the operation. 
Domain 2 – Risk-Adjusted Major Morbidity
Major morbidity is defined as the occurrence of any one or more of the following major complications: 
1.	Prolonged ventilation
2.	Deep sternal wound infection
3.	Permanent stroke
4.	Renal failure and 
5.	Reoperations for bleeding, coronary graft occlusion, prosthetic or native valve dysfunction, and other cardiac reasons, but not for other non-cardiac reasons
Individual surgeons with at least 100 eligible cases during the 3-year measurement window will receive a score for each domain and an overall composite score. In addition to calculating composite score point estimates with credible intervals, surgeons will be assigned rating categories designated by the following:
1 star – lower-than-expected performance
2 stars – as-expected performance
3 stars – higher-than-expected performance
Patient Population: The analysis population consists of patients aged 18 years or older who undergo isolated CABG, isolated AVR, AVR+CABG, isolated MVRR, and MVRR+CABG.
Time Window: 3 years
By including composite performance scores for a portfolio of five procedures that account for nearly 80% of a typical STS Adult Cardiac Surgery Database participant surgeon’s clinical activity, this metric provides a more balanced and comprehensive perspective than focusing on just one procedure or one end point. Recognizing that surgeons’ practices vary, each surgeon’s composite performance is implicitly “weighted” by the proportion of each type of procedure he or she performs. For instance, the results of surgeons who primarily perform mitral procedures are affected most by their mitral surgery results. This approach is especially relevant for surgeons with highly specialized practices who may do relatively few isolated CABG procedures and whose performance would thus be difficult to assess using a CABG measure only. Finally, performance on each of these procedures is estimated using risk models specific to those procedures, in most cases the exact or slightly modified versions of previously published models (references provided below).
Final Composite Score:
The overall composite score was calculated as a weighted sum of (1 minus risk-adjusted mortality rate) and (1 minus risk-adjusted major morbidity rate). Mortality and morbidity rates were weighted inversely by their respective standard deviations across surgeons. This procedure is equivalent to first rescaling mortality and morbidity rates by their respective standard deviations across surgeons and then assigning equal weighting to the rescaled mortality rate and rescaled morbidity rate. Standard deviations derived from the data were used to define the final composite measure as 0.81 x (1 minus risk-standardized mortality rate) + 0.19 x (1 minus risk-standardized complication rate).
Details regarding the current STS adult cardiac surgery risk models can be found in the following manuscripts:
•	Shahian DM, O´Brien SM, Filardo G, Ferraris VA, et al.  The Society of Thoracic Surgeons 2008 cardiac surgery risk models: part 1--coronary artery bypass grafting surgery. Ann Thorac Surg. 2009 Jul;88(1 Suppl):S2-22.
•	O’Brien SM, Shahian DM, Filardo G, et al. The Society of Thoracic Surgeons 2008 cardiac surgery risk models: part 2—isolated valve surgery. Ann Thorac Surg 2009;88(1 Suppl):S23–42.
•	Shahian DM, O´Brien SM, Filardo G, Ferraris VA, et al. The Society of Thoracic Surgeons 2008 cardiac surgery risk models: part 3--valve plus coronary artery bypass grafting surgery. Ann Thorac Surg 2009 Jul;88(1 Suppl):S43-62.
Additional details regarding the Individual Surgeon Composite Measure for Adult Cardiac Surgery are provided in the attached manuscript:
Shahian DM, He X, Jacobs JP, Kurlansky PA, Badhwar V, Cleveland JC Jr, Fazzalari FL, Filardo G, Normand SL, Furnary AP, Magee MJ, Rankin JS, Welke KF, Han J, O´Brien SM. The Society of Thoracic Surgeons Composite Measure of Individual Surgeon Performance for Adult Cardiac Surgery: A Report of The Society of Thoracic Surgeons Quality Measurement Task Force. Ann Thorac Surg. 2015;100:1315-25.</t>
  </si>
  <si>
    <t>See response in S.4. Numerator Statement 
Patient Population: The analysis population consists of patients aged 18 years or older who undergo isolated CABG, isolated AVR, AVR+CABG, isolated MVRR, and MVRR+CABG.</t>
  </si>
  <si>
    <t>Measure exclusions: Individual surgeons who do not meet the minimum case requirement (i.e., at least 100 eligible cases during the 3-year measurement window) will not receive a score for each domain and an overall composite score.</t>
  </si>
  <si>
    <t>3030</t>
  </si>
  <si>
    <t>STS Mitral Valve Repair/Replacement (MVRR) Composite Score</t>
  </si>
  <si>
    <t>The STS Mitral Valve Repair/Replacement (MVRR) + Coronary Artery Bypass Graft (CABG) Composite Score measures surgical performance for MVRR + CABG with or without concomitant Atrial Septal Defect (ASD) and Patient Foramen Ovale (PFO) closures, tricuspid valve repair (TVr), or surgical ablation for atrial fibrillation (AF). To assess overall quality, the STS MVRR +CABG Composite Score comprises two domains consisting of six measures:
Domain 1 – Absence of Operative Mortality
Proportion of patients (risk-adjusted) who do not experience operative mortality. Operative mortality is defined as death before hospital discharge or within 30 days of the operation. 
Domain 2 – Absence of Major Morbidity
Proportion of patients (risk-adjusted) who do not experience any major morbidity. Major morbidity is defined as the occurrence of any one or more of the following major complications: 
1.	Prolonged ventilation,
2.	Deep sternal wound infection,
3.	Permanent stroke,
4.	Renal failure, and 
5.	Reoperations for bleeding, coronary graft occlusion, prosthetic or native valve dysfunction, and other cardiac reasons, but not for other non-cardiac reasons.
Outcome data are collected on all patients and from all participants. For optimal measure reliability, participants meeting a volume threshold of at least 25 cases over 3 years receive a score for each of the two domains, plus an overall composite score. The overall composite score is created by “rolling up” the domain scores into a single number. In addition to receiving a numeric score, participants are assigned to rating categories designated by the following:
1 star – lower-than-expected performance
2 stars – as-expected performance
3 stars – higher-than-expected performance</t>
  </si>
  <si>
    <t>Due to the complex methodology used to construct the composite measure, it is impractical to separately discuss the numerator and denominator. The following discussion describes how each domain score is calculated and how these are combined into an overall composite score.
The STS Mitral Valve Repair/Replacement (MVRR) Composite Score comprises two domains consisting of six measures:
Domain 1 – Absence of Operative Mortality
Proportion of patients (risk-adjusted) who do not experience operative mortality. Operative mortality is defined as death before hospital discharge or within 30 days of the operation. 
Domain 2 – Absence of Major Morbidity
Proportion of patients (risk-adjusted) who do not experience any major morbidity. Major morbidity is defined as the occurrence of any one or more of the following major complications: 
1.	Prolonged ventilation,
2.	Deep sternal wound infection,
3.	Permanent stroke,
4.	Renal failure, and 
5.	Reoperations for bleeding, coronary graft occlusion, prosthetic or native valve dysfunction, and other cardiac reasons, but not for other non-cardiac reasons.
Participants receive a score for each of the two domains, plus an overall composite score. The overall composite score was created by “rolling up” the domain scores into a single number. In addition to receiving a numeric score, participants are assigned to rating categories designated by the following:
1 star – lower-than-expected performance
2 stars – as-expected performance
3 stars – higher-than-expected performance
Patient Population: The analysis population consists of patients aged 18 years or older who MVRR + CABG with or without concomitant Atrial Septal Defect (ASD) and Patient Foramen Ovale (PFO) closures, tricuspid valve repair (TVr), or surgical ablation for atrial fibrillation (AF).
Time Window: 3 years
Data Completeness Requirement: Participants are excluded from the analysis if they have fewer than 25 MVRR + CABG procedures in the patient population.
Estimation of Composite Scores and Star Ratings:
To be consistent with the conventions of previous composite measures, risk-adjusted event rates were first converted into risk-adjusted absence-of-event rates. To calculate the composite, participant-specific absence of mortality rates and absence of morbidity rates were weighted inversely by their respective standard deviations across participants. This procedure was equivalent to first rescaling the absence of mortality rates and absence of morbidity rates by their respective standard deviations across participants, and then assigning equal weighting to the rescaled rates. Finally, in order to draw statistical inferences about participant performance, a Bayesian credible interval surrounding each participant’s composite score was calculated. Unlike frequentist confidence intervals, Bayesian credible intervals have an intuitively direct interpretation as an interval containing the true value of the composite score with a specified probability (e.g., 95%). To determine star ratings for each participant, the credible interval of its composite score was compared with the STS average. Participants whose intervals were entirely above the STS average were classified as 3-star (higher than expected performance), and participants whose intervals were entirely below the STS average were classified as1-star (lower than expected performance). Credible intervals based on different probability levels (90%, 95%, 98%) were explored, and the resulting percentages of 1, 2, and 3-star programs were calculated.</t>
  </si>
  <si>
    <t>See response in S.4. Numerator Statement for complete description of measure specifications.
Patient Population: The analysis population consists of patients aged 18 years or older who MVRR + CABG with or without concomitant Atrial Septal Defect (ASD) and Patient Foramen Ovale (PFO) closures, tricuspid valve repair (TVr), or surgical ablation for atrial fibrillation (AF).</t>
  </si>
  <si>
    <t>Data Completeness Requirement: Participants are excluded from the analysis if they have fewer than 25 MVRR + CABG procedures in the patient population.</t>
  </si>
  <si>
    <t>3032</t>
  </si>
  <si>
    <t>Surgical Volume for Pediatric and Congenital Heart Surgery: Total Programmatic Volume and Programmatic Volume Stratified by the 5 STAT Mortality Categories</t>
  </si>
  <si>
    <t>The STS Mitral Valve Repair/Replacement (MVRR) Composite Score measures surgical performance for isolated MVRR with or without concomitant tricuspid valve repair (TVr), surgical ablation for atrial fibrillation (AF), or repair of atrial septal defect (ASD). To assess overall quality, the STS MVRR Composite Score comprises two domains consisting of six measures:
Domain 1 – Absence of Operative Mortality
Proportion of patients (risk-adjusted) who do not experience operative mortality. Operative mortality is defined as death before hospital discharge or within 30 days of the operation. 
Domain 2 – Absence of Major Morbidity
Proportion of patients (risk-adjusted) who do not experience any major morbidity. Major morbidity is defined as the occurrence of any one or more of the following major complications: 
1.	Prolonged ventilation,
2.	Deep sternal wound infection,
3.	Permanent stroke,
4.	Renal failure, and 
5.	Reoperations for bleeding, prosthetic or native valve dysfunction, and other cardiac reasons, but not for other non-cardiac reasons.
Outcome data are collected on all patients and from all participants. For optimal measure reliability, participants meeting a volume threshold of at least 36 cases over 3 years (i.e., approximately one mitral case per month) receive a score for each of the two domains, plus an overall composite score. The overall composite score is created by “rolling up” the domain scores into a single number. In addition to receiving a numeric score, participants are assigned to rating categories designated by the following:
1 star – lower-than-expected performance
2 stars – as-expected performance
3 stars – higher-than-expected performance</t>
  </si>
  <si>
    <t>Due to the complex methodology used to construct the composite measure, it is impractical to separately discuss the numerator and denominator. The following discussion describes how each domain score is calculated and how these are combined into an overall composite score.
The STS Mitral Valve Repair/Replacement (MVRR) Composite Score comprises two domains consisting of six measures:
Domain 1 – Absence of Operative Mortality
Proportion of patients (risk-adjusted) who do not experience operative mortality. Operative mortality is defined as death before hospital discharge or within 30 days of the operation. 
Domain 2 – Absence of Major Morbidity
Proportion of patients (risk-adjusted) who do not experience any major morbidity. Major morbidity is defined as the occurrence of any one or more of the following major complications: 
1.	Prolonged ventilation
2.	Deep sternal wound infection
3.	Permanent stroke
4.	Renal failure and 
5.	Reoperations for bleeding, prosthetic or native valve dysfunction, and other cardiac reasons, but not for other non-cardiac reasons.
Participants receive a score for each of the two domains, plus an overall composite score. The overall composite score was created by “rolling up” the domain scores into a single number. In addition to receiving a numeric score, participants are assigned to rating categories designated by the following:
1 star – lower-than-expected performance
2 stars – as-expected performance
3 stars – higher-than-expected performance
Patient Population: The analysis population consists of patients aged 18 years or older who undergo isolated MVRR with or without concomitant tricuspid valve repair (TVr), surgical ablation for atrial fibrillation (AF), or repair of atrial septal defect (ASD).
Time Window: 3 years
Data Completeness Requirement: Participants are excluded from the analysis if they have fewer than 36 isolated MVRR procedures in the patient population.
Estimation of Composite Scores and Star Ratings: The statistical methodology used to estimate the STS
MVRR composite score and star rating for each participant site was similar to that used for the STS isolated CABG, isolated AVR, and AVR+CABG measures. As with previous composite scores, we first translated risk-standardized event rates into risk-standardized absence of event rates so that a higher score indicated better performance. We then rescaled the morbidity and mortality domains by dividing by their respective standard deviations and then added the two domains together.</t>
  </si>
  <si>
    <t>See response in S.4. Numerator Statement for complete description of measure specifications.
Patient Population: The analysis population consists of patients aged 18 years or older who undergo isolated MVRR with or without concomitant tricuspid valve repair (TVr), surgical ablation for atrial fibrillation (AF), or repair of atrial septal defect (ASD).</t>
  </si>
  <si>
    <t>Data Completeness Requirement: Participants are excluded from the analysis if they have fewer than 36 isolated MVRR procedures in the patient population.</t>
  </si>
  <si>
    <t>3031</t>
  </si>
  <si>
    <t>Therapy with aspirin, P2Y12 inhibitor, and statin at discharge following PCI in eligible patients</t>
  </si>
  <si>
    <t>Surgical volume for pediatric and congenital heart surgery: total programmatic volume and programmatic volume stratified by the 5 Society of Thoracic Surgeons - European Association for Cardio-Thoracic Surgery Congenital Heart Surgery Mortality Categories (STAT Mortality Categories), a multi-institutional validated complexity stratification tool</t>
  </si>
  <si>
    <t>1) Total number of pediatric and congenital cardiac surgery operations and 2) number of pediatric and congenital cardiac surgery operations in each of the strata of complexity specified by the 5 Society of Thoracic Surgeons - European Association for Cardio-Thoracic Surgery Congenital Heart Surgery Mortality Categories (STAT Mortality Categories), a multi-institutional validated complexity stratification tool</t>
  </si>
  <si>
    <t>0732</t>
  </si>
  <si>
    <t>Thorax CT—Use of Contrast Material</t>
  </si>
  <si>
    <t>Patients undergoing PCI who receive prescriptions for all medications (aspirin, P2Y12 and statins) for which they are eligible for at discharge</t>
  </si>
  <si>
    <t>Patients who receive all medications for which they are eligible.  
1.	Aspirin prescribed at discharge (if eligible for aspirin as described in denominator) 
AND
2.	P2Y12 agent (clopidogrel, prasurgel, or ticlopidine) prescribed at discharge (if eligible for P2Y12 as described in denominator)
AND
3.	Statin prescribed at discharge (if eligible for statin as described in denominator)</t>
  </si>
  <si>
    <t>Discharge status of expired; patients who left against medical advice, patients discharged to hospice or for whom comfort care measures only is documented; patients discharged to other acute hospital</t>
  </si>
  <si>
    <t>0964</t>
  </si>
  <si>
    <t>Thrombolytic Therapy</t>
  </si>
  <si>
    <t>This measure calculates the percentage of thorax computed tomography (CT) studies that are performed with and without contrast out of all thorax CT studies performed (those with contrast, those without contrast and those with both) at each facility.  The measure is calculated based on a one-year window of Medicare claims data. The measure has been publicly reported, annually, by the measure steward, the Centers for Medicare &amp; Medicaid Services (CMS), since 2010, as a component of its Hospital Outpatient Quality Reporting (HOQR) Program.</t>
  </si>
  <si>
    <t>The number of thorax CT studies with and without contrast (“combined studies”).</t>
  </si>
  <si>
    <t>The number of thorax CT studies performed (with contrast, without contrast, or both with and without contrast) on Medicare beneficiaries within a 12-month time window.</t>
  </si>
  <si>
    <t>Indications for measure exclusion include any patients with diagnosis codes associated with: internal injury of chest, abdomen, and pelvis; injury to blood vessels; or crushing injury.</t>
  </si>
  <si>
    <t>Clinician Office/Clinic, Hospital, Imaging Facility</t>
  </si>
  <si>
    <t>0513</t>
  </si>
  <si>
    <t>Troponin Results for Emergency Department acute myocardial infarction (AMI) patients or chest pain patients (with Probable Cardiac Chest Pain) Received within 60 minutes of arrival.</t>
  </si>
  <si>
    <t>Acute ischemic stroke patients who arrive at this hospital within 2 hours of time last known well and for whom IV t-PA was initiated at this hospital within 3 hours of time last known well.</t>
  </si>
  <si>
    <t>Acute ischemic stroke patients for whom IV thrombolytic therapy was initiated at this hospital within 3 hours (less than or equal to 180 minutes) of time last known well.</t>
  </si>
  <si>
    <t>Acute ischemic stroke patients whose time of arrival is within 2 hours (less than or equal to 120 minutes) of time last known well.</t>
  </si>
  <si>
    <t>Less than 18 years of age, Length of Stay &gt; 120 days, Enrolled in clinical trials related to stroke, Admitted for elective carotid intervention, Time last known well to arrival in the emergency department greater than 2 hours, Documented reason for not initiating IV thrombolytic</t>
  </si>
  <si>
    <t>0437</t>
  </si>
  <si>
    <t>Use of Internal Mammary Artery (IMA) in Coronary Artery Bypass Graft (CABG)</t>
  </si>
  <si>
    <t>Emergency Department acute myocardial infarction (AMI) patients or chest pain patients (with Probable Cardiac Chest Pain) with an order for troponin during the stay and having a time from ED arrival to completion of Troponin results within 60 minutes of arrival</t>
  </si>
  <si>
    <t>Emergency Department acute myocardial infarction (AMI) patients or chest pain patients (with Probable Cardiac Chest Pain) with an order for Troponin whose time from ED arrival to completion of Troponin results is within 60 minutes of arrival.</t>
  </si>
  <si>
    <t>Emergency Department acute myocardial infarction (AMI) patients or chest pain patients (with Probable Cardiac Chest Pain) with an order for Troponin.</t>
  </si>
  <si>
    <t>Excluded Populations:
•	Patients less than 18 years of age
•	Patients who expired in the emergency department
•	Patients who left the emergency department against medical advice or discontinued care</t>
  </si>
  <si>
    <t>0660</t>
  </si>
  <si>
    <t>Ventilator-associated pneumonia for ICU and high-risk nursery (HRN) patients</t>
  </si>
  <si>
    <t>Percentage of patients aged 18 years and older undergoing isolated coronary artery bypass graft (CABG) who received an internal mammary artery (IMA) graft</t>
  </si>
  <si>
    <t>Number of patients undergoing isolated coronary artery bypass graft (CABG) who received an internal mammary artery (IMA) graft</t>
  </si>
  <si>
    <t>Cases are removed from the denominator if the patient had a previous CABG prior to the current admission or if IMA was not used and one of the following reasons was provided:
-	Subclavian stenosis
-	Previous cardiac or thoracic surgery
-	Previous mediastinal radiation
-	Emergent or salvage procedure
-	No (bypassable) LAD disease</t>
  </si>
  <si>
    <t>0134</t>
  </si>
  <si>
    <t>Number of ventilator-associated pneumonias x 1,000</t>
  </si>
  <si>
    <t>Number of ventilator-days for ICU patients: Reported by type of ICU (coronary, cardiothoracic, medical, medical-surgical (major teaching and all others), neurosurgical, pediatric, surgical, trauma, burn, and respiratory)
Number of ventilator days for HRN patients:
Reported for HRNs by birth weight category (&lt;1,000, 1,001-1,500, 1,501-2,500, and &gt;2,500g)</t>
  </si>
  <si>
    <t>0140</t>
  </si>
  <si>
    <t>Adjuvant chemotherapy is recommended or administered within 4 months (120 days) of diagnosis to patients under the age of 80 with AJCC III (lymph node positive) colon cancer</t>
  </si>
  <si>
    <t>Percentage of patients under the age of 80 with AJCC III (lymph node positive) colon cancer for whom adjuvant chemotherapy is recommended and not received or administered within 4 months (120 days) of diagnosis.</t>
  </si>
  <si>
    <t>Chemotherapy is administered within 4 months (120 days) of diagnosis or it is recommended and not received</t>
  </si>
  <si>
    <t>Include, if all of the following characteristics are identified:
Age 18-79 at time of diagnosis
Known or assumed to be first or only cancer diagnosis
Primary tumors of the colon
Epithelial malignancy only 
At least one pathologically examined regional lymph node positive for cancer (AJCC Stage III)
All or part of 1st course of treatment  performed at the reporting facility
Known to be alive within 4 months (120 days) of diagnosis</t>
  </si>
  <si>
    <t>Exclude, if  any of the following characteristics are identified:
Age &lt;18 and &gt;=80; not a first or only cancer diagnosis; non-epithelial and non-invasive tumors; no regional lymph nodes pathologically examined; metastatic disease (AJCC Stage IV); not treated surgically; died within 4 months (120 days) of diagnosis; Patient participating in clinical trial which directly impacts receipt of standard of care.</t>
  </si>
  <si>
    <t>NQF Cancer Project</t>
  </si>
  <si>
    <t>0223</t>
  </si>
  <si>
    <t>Adjuvant hormonal therapy</t>
  </si>
  <si>
    <t>Percentage of female patients, age &gt;18 at diagnosis, who have their first diagnosis of breast cancer (epithelial malignancy), at AJCC stage T1cN0M0,IB to III, who's primary tumor is progesterone or estrogen receptor positive with tamoxifen or third generation aromatase inhibitor (recommended or administered) within 1 year (365 days) of diagnosis.</t>
  </si>
  <si>
    <t>Hormone therapy is  administered within 1 year (365 days) of the date of diagnosis or it is recommended but not received</t>
  </si>
  <si>
    <t>Include if all of the following characteristics are identified:
Women
Age &gt;=18 at time of diagnosis
Known or assumed to be first or only cancer diagnosis
Epithelial malignancy only
Primary tumors of the breast
AJCC T1cN0M0 or  Stage IB - III
Primary tumor is estrogen receptor positive or progesterone receptor positive
All or part of 1st course of treatment performed at the reporting facility
Known to be alive within 1 year (365 days) of date of diagnosis</t>
  </si>
  <si>
    <t>0220</t>
  </si>
  <si>
    <t>Clinical Practice or Public Health Sites</t>
  </si>
  <si>
    <t>Patient/Individual survey</t>
  </si>
  <si>
    <t>AHRQ Clearinghouse</t>
  </si>
  <si>
    <t>Age Appropriate Screening Colonoscopy</t>
  </si>
  <si>
    <t>The percentage of patients greater than 85 years of age who received a screening colonoscopy from January 1 to December 31.</t>
  </si>
  <si>
    <t>All patients greater than 85 years of age included in the denominator who did NOT have a history of colorectal cancer or a valid medical reason for the colonoscopy, including: iron deficiency anemia, lower gastrointestinal bleeding, Crohn's Disease (i.e. regional enteritis), familial adenomatous polyposis, Lynch Syndrome (i.e., hereditary non- polyposis colorectal cancer), inflammatory bowel disease, ulcerative colitis, abnormal findings of gastrointestinal tract, or changes in bowel habits. Colonoscopy examinations performed for screening purposes only</t>
  </si>
  <si>
    <t>Colonoscopy examinations performed on patients greater than 85 years of age during the encounter period</t>
  </si>
  <si>
    <t>Appropriate age for colorectal cancer screening colonoscopy</t>
  </si>
  <si>
    <t>Percentage of patients aged 85 and older who receive a colonoscopy only for assessment of signs/symptoms of GI tract illness, in high-risk patients, and/or to follow up previously diagnosed advanced lesions.</t>
  </si>
  <si>
    <t>Patients aged 85 and older who received a routine colonoscopy screening for CRC</t>
  </si>
  <si>
    <t>All patients aged 50 and older who receive a routine colonoscopy screening for CRC</t>
  </si>
  <si>
    <t>Appropriate follow-up imaging for incidental simple ovarian cysts</t>
  </si>
  <si>
    <t>Percentage of final reports for Ultrasound studies of the pelvis for pre-menopausal women aged 18 and older with no known ovarian disease with an ovarian cyst &lt;5.0cm noted incidentally with documentation that no follow-up imaging is recommended.</t>
  </si>
  <si>
    <t>Final reports of Ultrasound studies of the pelvis with documentation that no follow up imaging is recommended Instructions: For performance, a lower percentage, with a definitional target approaching 0%, indicates appropriate evaluation simple ovarian cysts incidentally noted on CT/MRI in patients with no known ovarian disease</t>
  </si>
  <si>
    <t>All final reports for Ultrasound studies of the pelvis for pre-menopausal women aged 18 and older with no known ovarian disease that demonstrate an ovarian cyst &lt;5.0cm noted incidentally</t>
  </si>
  <si>
    <t>At least 12 regional lymph nodes are removed and pathologically examined for resected colon cancer.</t>
  </si>
  <si>
    <t>Percentage of patients &gt;18yrs of age, who have primary colon tumors (epithelial malignancies only), at AJCC stage I, II or III who have at least 12 regional lymph nodes removed and pathologically examined for resected colon cancer.</t>
  </si>
  <si>
    <t>&gt;=12 regional lymph nodes pathologically examined.</t>
  </si>
  <si>
    <t>Include, if all of the following characteristics are identified:
Age &gt;=18 at time of diagnosis
Primary tumors of the colon
Epithelial malignancy only
AJCC Stage I, II, or III
Surgical resection performed at the reporting facility</t>
  </si>
  <si>
    <t>Exclude, if  any of the following characteristics are identified:
Age &lt;18; non-epithelial and non-invasive tumors; metastatic disease (AJCC Stage IV); not treated surgically at the reporting facility; perforation of the primary site; acute obstruction</t>
  </si>
  <si>
    <t>0225</t>
  </si>
  <si>
    <t>Barrett's Esophagus</t>
  </si>
  <si>
    <t>Percentage of patients with esophageal biopsy reports for Barrett’s esophagus that contain a statement about dysplasia and if present the grade of dysplasia.</t>
  </si>
  <si>
    <t>Numerator:  Esophageal biopsy reports with the histologic finding of Barrett’s mucosa that contain a statement about dysplasia (present, absent, or indefinite; and if present, contains appropriate grading.)
3125F Esophageal biopsy report with a statement about dysplasia (present, absent, or indefinite)</t>
  </si>
  <si>
    <t>Denominator (Eligible Population): All esophageal biopsy reports that document the presence of Barrett’s mucosa.
CPT codes: 
• 88305 Level IV – Surgical pathology, gross and microscopic examination
AND
?ICD-10 codes:  K22.70, K22.710, K22.711, K22.719</t>
  </si>
  <si>
    <t>Laboratory</t>
  </si>
  <si>
    <t>Clinician : Group/Practice, Clinician : Individual</t>
  </si>
  <si>
    <t>1854</t>
  </si>
  <si>
    <t>Biopsy Follow-Up</t>
  </si>
  <si>
    <t>Percentage of new patients whose biopsy results have been reviewed and communicated to the primary care/referring physician and patient by the performing physician</t>
  </si>
  <si>
    <t>Patients whose biopsy results have been reviewed and communicated to the primary care/referring physician and the patient by the physician performing the biopsy. The physician performing the biopsy must also acknowledge and/or document the communication in a biopsy tracking log and document in the patient's medical record.</t>
  </si>
  <si>
    <t>All patients undergoing a biopsy</t>
  </si>
  <si>
    <t>Clinician documented reason that patient's biopsy
results were not reviewed, [e.g., patient asks that biopsy results not be communicated to the primary care/referring physician, patient does not have a primary care/referring physician or is a self-referred patient]</t>
  </si>
  <si>
    <t xml:space="preserve">Clinician Office/Clinic , Urgent Care - Ambulatory </t>
  </si>
  <si>
    <t>0645</t>
  </si>
  <si>
    <t>Breast cancer deaths</t>
  </si>
  <si>
    <t>Breast cancer death (female) rate</t>
  </si>
  <si>
    <t>Number of female deaths due to breast cancer (ICD-10 code C50)</t>
  </si>
  <si>
    <t>Number of females</t>
  </si>
  <si>
    <t>Population - State, Population - County or City, Population - National</t>
  </si>
  <si>
    <t>NVSS-M, Bridged-Race Population Estimates for Census 2000 and 2010</t>
  </si>
  <si>
    <t>Breast Cancer Resection Pathology Reporting- pT category (primary tumor) and pN category (regional lymph nodes) with histologic grade</t>
  </si>
  <si>
    <t>Percentage of breast cancer resection pathology reports that include the pT category (primary tumor), the pN category (regional lymph nodes) and the histologic grade.</t>
  </si>
  <si>
    <t>Reports that include the pT category, the pN category and the histologic grade</t>
  </si>
  <si>
    <t>All breast cancer resection pathology reports (excluding biopsies)</t>
  </si>
  <si>
    <t>Electronic Health Record (Only), Laboratory, Other, Paper Records, Registry</t>
  </si>
  <si>
    <t>0391</t>
  </si>
  <si>
    <t>Breast Cancer Resection Pathology Reporting: pT Category (Primary Tumor) and pN Category (Regional Lymph Nodes) with Histologic Grade</t>
  </si>
  <si>
    <t>Percentage of breast cancer resection pathology reports that include the pT category (primary tumor), the pN category (regional lymph nodes), and the histologic grade</t>
  </si>
  <si>
    <t>Breast Cancer Screening</t>
  </si>
  <si>
    <t>Percentage of women 40-69 years of age who had a mammogram to screen for breast cancer</t>
  </si>
  <si>
    <t>One or more mammograms during the measurement year or the year prior to the measurement year</t>
  </si>
  <si>
    <t>Women 42–69 years of age as of Dec 31 of the measurement year (note: this denominator statement captures women age 40-69 years)</t>
  </si>
  <si>
    <t xml:space="preserve">Clinician Office/Clinic </t>
  </si>
  <si>
    <t>Clinician - practice/group, Clinician - individual, Health plan, Population - County or City</t>
  </si>
  <si>
    <t>Claims, EHR, Other</t>
  </si>
  <si>
    <t>0031</t>
  </si>
  <si>
    <t>Patients who had one or more mammograms any time on or between October 1, 27 months prior to December 31 of the measurement period, not to precede the patient’s 50th birthday</t>
  </si>
  <si>
    <t>Equals Initial Patient Population</t>
  </si>
  <si>
    <t>Women who had a bilateral mastectomy or for whom there is evidence of two unilateral mastectomies</t>
  </si>
  <si>
    <t>Health plan, Integrated delivery system</t>
  </si>
  <si>
    <t>2372</t>
  </si>
  <si>
    <t>The percentage of women 50-“74 years of age who had a mammogram to screen for breast cancer.</t>
  </si>
  <si>
    <t>Women who received a mammogram to screen for breast cancer.</t>
  </si>
  <si>
    <t>Women 52-74 years as of December 31 of the measurement year.</t>
  </si>
  <si>
    <t>Bilateral mastectomy any time during the member's history through December 31 of the measurement year. Any of the following meet criteria for bilateral mastectomy: 1) Bilateral mastectomy 2) Unilateral mastectomy with a bilateral modifier 3) Two unilateral mastectomies on different dates of service and 4) Both of the following (on the same date of service): Unilateral mastectomy with a right-side modifier and unilateral mastectomy with a left-side modifier.</t>
  </si>
  <si>
    <t>Percentage of women 50-74 years of age who had a mammogram to screen for breast cancer in the past 27 months.</t>
  </si>
  <si>
    <t>Women with one or more mammograms any time on or between October 1, 27 months prior to the measurement period, and December 31 of the measurement period, not to precede the patient's 50th birthday.</t>
  </si>
  <si>
    <t>Women 52-74 years of age with a visit during the measurement period</t>
  </si>
  <si>
    <t>Breast Cancer: Hormonal Therapy for Stage I (T1b)-IIIC Estrogen Receptor/Progesterone Receptor (ER/PR) Positive Breast Cancer</t>
  </si>
  <si>
    <t>Percentage of female patients aged 18 years and older with Stage I (T1b) through IIIC, ER or PR positive breast cancer who were prescribed tamoxifen or aromatase inhibitor (AI) during the 12-month reporting period</t>
  </si>
  <si>
    <t>Patients who were prescribed tamoxifen or aromatase inhibitor (AI) during the 12 month reporting period</t>
  </si>
  <si>
    <t>All female patients aged 18 years and older with a diagnosis of breast cancer with Stage I (T1b) through IIIC, estrogen receptor (ER) or progesterone receptor (PR) positive breast cancer</t>
  </si>
  <si>
    <t>Claims (Only), Electronic Health Record (Only), Paper Records, Registry</t>
  </si>
  <si>
    <t>0387</t>
  </si>
  <si>
    <t>Breast Cancer: Hormonal Therapy for Stage IC - IIIC Estrogen Receptor/ Progesterone Receptor (ER/PR) Positive Breast Cancer</t>
  </si>
  <si>
    <t>Percentage of female patients aged 18 years and older with Stage IC through IIIC, ER or PR positive breast cancer who were prescribed tamoxifen or aromatase inhibitor (AI) during the 12-month reporting period</t>
  </si>
  <si>
    <t>Patients who were prescribed tamoxifen or aromatase inhibitor (AI) during the 12-month reporting period</t>
  </si>
  <si>
    <t>All female patients aged 18 years and older with Stage IC through IIIC, estrogen receptor (ER) or progesterone receptor (PR) positive breast cancer</t>
  </si>
  <si>
    <t>Cancer - anorexia and weight loss: percentage of patients treated with enteral or parenteral nutrition who had an assessment prior to starting nutrition that there was difficulty maintaining nutrition due to significant gastrointestinal issues and that expected life expectancy was at least one month.</t>
  </si>
  <si>
    <t>This measure is used to assess the percentage of patients treated with enteral or parenteral nutrition who had an assessment prior to starting nutrition that there was difficulty maintaining nutrition due to significant gastrointestinal issues and that expected life expectancy was at least one month.&lt;/p</t>
  </si>
  <si>
    <t>Ambulatory/Office-based Care
Ambulatory Procedure/Imaging Center
Hospital Outpatient</t>
  </si>
  <si>
    <t>Administrative clinical data
Paper medical record</t>
  </si>
  <si>
    <t>Cancer - anorexia and weight loss: percentage of patients who presented for an initial visit for cancer affecting the oropharynx or gastrointestinal tract or advanced cancer at a cancer-related outpatient site for whom there was an assessment for the presence or absence of anorexia or dysphagia.</t>
  </si>
  <si>
    <t>This measure is used to assess the percentage of patients who presented for an initial visit for cancer affecting the oropharynx or gastrointestinal tract or advanced cancer at a cancer-related outpatient site for whom there was an assessment for the presence or absence of anorexia or dysphagia.&lt;/p</t>
  </si>
  <si>
    <t>Ambulatory/Office-based Care
Hospital Outpatient</t>
  </si>
  <si>
    <t>Cancer - delirium: percentage of hospitalized patients with cancer over the age of 65 or with advanced cancer with delirium for whom there was an assessment for the presence or absence of at least one of the following potential causes and their association with delirium: medication effects, central nervous system disease, infection, or metabolic processes.</t>
  </si>
  <si>
    <t>This measure is used to assess the percentage of hospitalized patients with cancer over the age of 65 or with advanced cancer with delirium for whom there was an assessment for the presence or absence of at least one of the following potential causes and their association with delirium: medication effects, central nervous system disease, infection, or metabolic processes.&lt;/p</t>
  </si>
  <si>
    <t>Cancer - dyspnea: percentage of inpatients with primary lung cancer or advanced cancer with dyspnea on admission who were offered symptomatic management or treatment directed at an underlying cause within 24 hours.</t>
  </si>
  <si>
    <t>This measure is used to assess the percentage of inpatients with primary lung cancer or advanced cancer with dyspnea on admission who were offered symptomatic management or treatment directed at an underlying cause within 24 hours.&lt;/p</t>
  </si>
  <si>
    <t>Cancer - dyspnea: percentage of outpatients with primary lung cancer or advanced cancer who reported new or worsening dyspnea who were offered symptomatic management or treatment directed at an underlying cause within one month.</t>
  </si>
  <si>
    <t>This measure is used to assess the percentage of outpatients with primary lung cancer or advanced cancer who reported new or worsening dyspnea who were offered symptomatic management or treatment directed at an underlying cause within one month.&lt;/p</t>
  </si>
  <si>
    <t>Cancer - dyspnea: percentage of patients in the hospital treated for dyspnea who had an assessment within 24 hours that the treatment was effective in relieving dyspnea or that a change in treatment for dyspnea was made.</t>
  </si>
  <si>
    <t>This measure is used to assess the percentage of patients in the hospital treated for dyspnea who had an assessment within 24 hours that the treatment was effective in relieving dyspnea or that a change in treatment for dyspnea was made.&lt;/p</t>
  </si>
  <si>
    <t>Cancer - fatigue/anemia: percentage of known cancer patients who are newly diagnosed with cancer who had an assessment of the presence or absence of fatigue.</t>
  </si>
  <si>
    <t>This measure is used to assess the percentage of patients newly diagnosed with cancer who had an assessment of the presence or absence of fatigue.&lt;/p</t>
  </si>
  <si>
    <t>Ambulatory/Office-based Care
Hospital Inpatient
Hospital Outpatient</t>
  </si>
  <si>
    <t>Cancer - fatigue/anemia: percentage of patients seen for an initial visit or any visit while undergoing chemotherapy at a cancer-related outpatient site for whom there was an assessment of the presence or absence of fatigue.</t>
  </si>
  <si>
    <t>This measure is used to assess the percentage of patients seen for an initial visit or any visit while undergoing chemotherapy at a cancer-related outpatient site for whom there was an assessment of the presence or absence of fatigue.&lt;/p</t>
  </si>
  <si>
    <t>Cancer - information and care planning: percentage of patients with advanced cancer who are admitted to the ICU and survive 48 hours for whom the patient's preferences for care or an attempt to identify them was documented in the medical record within 48 hours of ICU admission.</t>
  </si>
  <si>
    <t>This measure is used to assess the percentage of patients with advanced cancer who are admitted to the intensive care unit (ICU) and survive 48 hours for whom the patient's preferences for care or an attempt to identify them was documented in the medical record within 48 hours of ICU admission.&lt;/p</t>
  </si>
  <si>
    <t>Hospital Inpatient
Intensive Care Units</t>
  </si>
  <si>
    <t>Cancer - information and care planning: percentage of patients with advanced cancer who are mechanically ventilated in the ICU for whom the patient's preference for mechanical ventilation or why this information was unavailable was documented in the medical record within 48 hours of admission to the ICU.</t>
  </si>
  <si>
    <t>This measure is used to assess the percentage of patients with advanced cancer who are mechanically ventilated in the intensive care unit (ICU) for whom the patient's preference for mechanical ventilation or why this information was unavailable was documented in the medical record within 48 hours of admission to the ICU.&lt;/p</t>
  </si>
  <si>
    <t>Cancer - information and care planning: percentage of patients with advanced cancer who died an expected death for whom there was documentation of an advanced directive or a surrogate decision maker in the medical record.</t>
  </si>
  <si>
    <t>This measure is used to assess the percentage of patients with advanced cancer who died an expected death for whom there was documentation of an advanced directive or a surrogate decision maker in the medical record.&lt;/p</t>
  </si>
  <si>
    <t>Cancer - information and care planning: percentage of patients with advanced cancer who died an expected death who were referred for palliative care prior to death (hospital-based or community hospice) or there was documentation why there was no referral.</t>
  </si>
  <si>
    <t>This measure is used to assess the percentage of patients who died an expected death who were referred for palliative care prior to death (hospital-based or community hospice) or there was documentation why there was no referral.&lt;/p</t>
  </si>
  <si>
    <t>Hospices
Hospital Inpatient
Hospital Outpatient</t>
  </si>
  <si>
    <t>Cancer - nausea and vomiting: percentage of patients undergoing moderately or highly emetic chemotherapy or with cancer affecting the gastrointestinal tract or abdomen seen for a visit in a cancer-related outpatient setting for whom the presence or absence of nausea or vomiting was assessed at every visit.</t>
  </si>
  <si>
    <t>This measure is used to assess the percentage of patients undergoing moderately or highly emetic chemotherapy or with cancer affecting the gastrointestinal tract or abdomen seen for a visit in a cancer-related outpatient setting for whom the presence or absence of nausea or vomiting was assessed at every visit.&lt;/p</t>
  </si>
  <si>
    <t>Cancer - nausea and vomiting: percentage of patients with advanced cancer affecting the gastrointestinal tract or abdomen admitted to a hospital for whom the presence or absence of nausea or vomiting was assessed within 24 hours.</t>
  </si>
  <si>
    <t>This measure is used to assess the percentage of patients with advanced cancer affecting the gastrointestinal tract or abdomen admitted to a hospital for whom the presence or absence of nausea or vomiting was assessed within 24 hours.&lt;/p</t>
  </si>
  <si>
    <t>Cancer - pain: percentage of patients who had a cancer-related outpatient visit who were screened for the presence or absence and intensity of pain using a numeric pain score.</t>
  </si>
  <si>
    <t>This measure is used to assess the percentage of patients who had a cancer-related outpatient visit who were screened for the presence or absence and intensity of pain using a numeric pain score.&lt;/p</t>
  </si>
  <si>
    <t>Number of patients who had a cancer-related outpatient visit and were screened for the presence or absence and intensity of pain using a numeric pain score</t>
  </si>
  <si>
    <t>Number of cancer patients who had a cancer-related outpatient visit</t>
  </si>
  <si>
    <t>Cancer - pain: percentage of patients whose outpatient cancer pain regimen changed for whom there was an assessment of the effectiveness of the treatment at or before the next outpatient visit with that provider or at another cancer-related outpatient visit.</t>
  </si>
  <si>
    <t>This measure is used to assess the percentage of patients whose outpatient cancer pain regimen changed for whom there was an assessment of the effectiveness of the treatment at or before the next outpatient visit with that provider or at another cancer-related outpatient visit.&lt;/p</t>
  </si>
  <si>
    <t>Cancer - pain: percentage of patients with advanced cancer who received radiation treatment for painful bone metastases for whom single-fraction radiation was offered OR there was documentation of a contraindication to single-fraction treatment.</t>
  </si>
  <si>
    <t>This measure is used to assess the percentage of patients with advanced cancer who received radiation treatment for painful bone metastases for whom single-fraction radiation was offered OR there was documentation of a contraindication to single-fraction treatment. &lt;/p</t>
  </si>
  <si>
    <t>Ambulatory/Office-based Care
Ambulatory Procedure/Imaging Center
Hospital Inpatient
Hospital Outpatient</t>
  </si>
  <si>
    <t>Cancer - pain: percentage of patients with cancer pain started on chronic opioid treatment who were offered either a prescription or nonprescription bowel regimen within 24 hours or had documented contraindication to a bowel regimen.</t>
  </si>
  <si>
    <t>This measure is used to assess the percentage of patients with cancer pain started on chronic opioid treatment who were offered either a prescription or nonprescription bowel regimen within 24 hours or had documented contraindication to a bowel regimen.&lt;/p</t>
  </si>
  <si>
    <t>Ambulatory/Office-based Care
Hospices
Hospital Inpatient
Hospital Outpatient</t>
  </si>
  <si>
    <t>Cancer - skin rash: percentage of patients treated with agents that block epidermal growth factor receptors (EGFRs) for whom the presence and severity of skin rash was evaluated within one month after starting the treatments and at each visit.</t>
  </si>
  <si>
    <t>This measure is used to assess the percentage of patients with cancer treated with agents that block epidermal growth factor receptors (EGFRs) for whom the presence and severity of skin rash was evaluated within one month after starting the treatments and at each visit.&lt;/p</t>
  </si>
  <si>
    <t>Cancer deaths, total</t>
  </si>
  <si>
    <t>Overall cancer death rate</t>
  </si>
  <si>
    <t>Number of deaths due to cancer (ICD-10 codes C00-C97).</t>
  </si>
  <si>
    <t>Population - National, Population - State, Population - County or City</t>
  </si>
  <si>
    <t>NVSS-M, Bridged-Race Population Estimates for Census 2000 and 2011</t>
  </si>
  <si>
    <t>Cancer prevalence: adults (percent)</t>
  </si>
  <si>
    <t>Respondent-reported prevalence of cancer among adults aged 18 and over</t>
  </si>
  <si>
    <t>Number of persons 18 years and over who have ever been told by a doctor or other health professional that they have had cancer or a malignancy, excluding squamous cell and basal cell carcinomas</t>
  </si>
  <si>
    <t>NHIS</t>
  </si>
  <si>
    <t>Cancer survival</t>
  </si>
  <si>
    <t>Relative 5-year cancer survival rate</t>
  </si>
  <si>
    <t>5-year observed survival rate</t>
  </si>
  <si>
    <t>5-year expected survival rate</t>
  </si>
  <si>
    <t>SEER (NIH/NCI)</t>
  </si>
  <si>
    <t>Cervical Cancer Screening</t>
  </si>
  <si>
    <t>Percentage of women 21-64 years of age, who received one or more Pap tests to screen for cervical cancer</t>
  </si>
  <si>
    <t>The number of women who were screened for cervical cancer.</t>
  </si>
  <si>
    <t>Women 24-64 years of age as of the end of the measurement year.</t>
  </si>
  <si>
    <t>Exclude: Women who had a hysterectomy with no residual cervix, cervical agenesis or acquired absence of cervix any time during their medical history through the end of the measurement year.</t>
  </si>
  <si>
    <t>0032</t>
  </si>
  <si>
    <t>Percentage of women 21-“64 years of age who were screened for cervical cancer using either of the following criteria:
- Women age 21-“64 who had cervical cytology performed every 3 years.
- Women age 30-“64 who had cervical cytology/human papillomavirus (HPV) co-testing performed every 5 years.</t>
  </si>
  <si>
    <t>Percentage of women 21-64 years of age who were screened for cervical cancer using either of the following criteria: 1. Women age 21-64 who had cervical cytology performed every 3 years. 2. Women age 30-64 who had cervical cytology/human papillomavirus (HPV) co-testing performed every 5 years.</t>
  </si>
  <si>
    <t>Either: 1. Women age 21-64 who had cervical cytology performed during the measurement period or in the 2 years prior to the measurement period. 2. Women age 30-64 who had cervical cytology/human papillomavirus (HPV) co-testing performed during the measurement period or in the 4 years prior to the measurement period</t>
  </si>
  <si>
    <t>Women 24-64 years of age with a visit during the measurement period</t>
  </si>
  <si>
    <t>Women who had a hysterectomy with no residual cervix</t>
  </si>
  <si>
    <t>Cervical cancer screening: age standardized incidence rate per 100,000 women of invasive cervical cancer&amp;mdash;non-squamous cell carcinoma diagnosed in a year.</t>
  </si>
  <si>
    <t>This measure is used to assess the age standardized incidence rate per 100,000 women of invasive cervical cancer&amp;mdash;non-squamous cell carcinoma diagnosed in a year.&lt;/p</t>
  </si>
  <si>
    <t>Ambulatory/Office-based Care
State/Provincial Public Health Programs</t>
  </si>
  <si>
    <t>State/Provincial</t>
  </si>
  <si>
    <t>State/Province public health data</t>
  </si>
  <si>
    <t>Cervical cancer screening: age standardized incidence rate per 100,000 women of invasive cervical cancer&amp;mdash;squamous cell carcinoma diagnosed in a year.</t>
  </si>
  <si>
    <t>This measure is used to assess the age standardized incidence rate per 100,000 women of invasive cervical cancer&amp;mdash;squamous cell carcinoma diagnosed in a year.&lt;/p</t>
  </si>
  <si>
    <t>Cervical cancer screening: age standardized incidence rate per 100,000 women of invasive cervical cancer—non-squamous cell carcinoma diagnosed in a year</t>
  </si>
  <si>
    <t>This measure is used to assess the age standardized incidence rate per 100,000 women of invasive cervical cancer—non-squamous cell carcinoma diagnosed in a year.</t>
  </si>
  <si>
    <t xml:space="preserve">Number of new cases of invasive cervical cancer—non-squamous cell carcinomas </t>
  </si>
  <si>
    <t>Provincial population for each age group</t>
  </si>
  <si>
    <t>State/province public health data</t>
  </si>
  <si>
    <t>Cervical cancer screening: age standardized incidence rate per 100,000 women of invasive cervical cancer—squamous cell carcinoma diagnosed in a year.</t>
  </si>
  <si>
    <t>This measure is used to assess the age standardized incidence rate per 100,000 women of invasive cervical cancer—squamous cell carcinoma diagnosed in a year.</t>
  </si>
  <si>
    <t>Number of new cases of invasive cervical cancer—squamous cell carcinoma only</t>
  </si>
  <si>
    <t>Cervical cancer screening: number of days at which 90% of Pap tests are processed by the lab.</t>
  </si>
  <si>
    <t>This measure is used to assess the number of days at which the 90th percentile is reached for Pap tests (i.e., the number of days that 90% of tests take to be processed).&lt;/p</t>
  </si>
  <si>
    <t>Cervical cancer screening: number of days at which 90% of women with a high-grade Pap test result who had a follow-up colposcopy.</t>
  </si>
  <si>
    <t>This measure is used to assess the number of days at which the 90th percentile is reached for women with a high-grade Pap test result who had a follow-up colposcopy. &lt;/p</t>
  </si>
  <si>
    <t>Cervical cancer screening: percentage of eligible women who have a subsequent Pap test within 3 years (36 months) of the index test with a negative result.</t>
  </si>
  <si>
    <t>This measure is used to assess the percentage of eligible women who have a subsequent Pap test within 3 years (36 months) of the index test with a negative result.&lt;/p</t>
  </si>
  <si>
    <t>Cervical cancer screening: percentage of eligible women who have a subsequent Pap test within 42 months of the index test with a negative result.</t>
  </si>
  <si>
    <t>This measure is used to assess the percentage of eligible women who have a subsequent Pap test within 42 months of the index test with a negative result.&lt;/p</t>
  </si>
  <si>
    <t>Cervical cancer screening: percentage of eligible women with at least one Pap test in a 3-year frame.</t>
  </si>
  <si>
    <t>This measure is used to assess the percentage of eligible women with at least one Pap test in a 3-year frame.&lt;/p</t>
  </si>
  <si>
    <t>This measure is used to assess the percentage of eligible women with at least one Pap test in a 3-year frame.</t>
  </si>
  <si>
    <t>Cervical cancer screening: percentage of eligible women with at least one Pap test in a 42-month time frame.</t>
  </si>
  <si>
    <t>This measure is used to assess the percentage of eligible women with at least one Pap test in a 42-month time frame.&lt;/p</t>
  </si>
  <si>
    <t>Cervical cancer screening: percentage of invasive carcinoma of the cervix diagnosed at stage 1 in a 12-month period.</t>
  </si>
  <si>
    <t>This measure is used to assess the percentage of invasive carcinoma of the cervix diagnosed at stage 1 (International Federation of Gynecology and Obstetrics [FIGO] stage) in a 12-month period.&lt;/p</t>
  </si>
  <si>
    <t>This measure is used to assess the percentage of invasive carcinoma of the cervix diagnosed at stage 1 (International Federation of Gynecology and Obstetrics [FIGO] stage) in a 12-month period.</t>
  </si>
  <si>
    <t xml:space="preserve">Number of invasive cervical cancers diagnosed at stage 1 </t>
  </si>
  <si>
    <t>Number of invasive cervical cancers</t>
  </si>
  <si>
    <t>Cervical cancer screening: percentage of Pap test results that are reported as unsatisfactory in a 12-month frame.</t>
  </si>
  <si>
    <t>This measure is used to assess the percentage of Pap test results that are reported as unsatisfactory in a 12-month frame.&lt;/p</t>
  </si>
  <si>
    <t>Cervical cancer screening: percentage of Pap tests for which the time between the date the Pap test is performed and the date that Pap test is processed by the laboratory is less than or equal to 14 days.</t>
  </si>
  <si>
    <t>This measure is used to assess the percentage of Pap tests for which the time between the date the Pap test is performed and the date that Pap test is processed by the laboratory (the date on the lab report) is less than or equal to 14 days.&lt;/p</t>
  </si>
  <si>
    <t>Cervical cancer screening: percentage of Pap tests with an HSIL+ result that have a histological confirmation of HSIL, carcinoma in situ, or invasive carcinoma within 12 months of the HSIL+ Pap test.</t>
  </si>
  <si>
    <t>This measure is used to assess the percentage of Pap tests with an high-grade squamous intraepithelial lesions (HSIL+) result that have a histological confirmation of HSIL, carcinoma in situ, or invasive carcinoma within 12 months of the HSIL+ Pap test.&lt;/p</t>
  </si>
  <si>
    <t>Cervical cancer screening: percentage of Pap tests with ASC-H results that have a histological confirmation of HSIL, carcinoma in situ, or invasive carcinoma within 12 months of the ASC-H Pap test.</t>
  </si>
  <si>
    <t>This measure is used to assess the percentage of Pap tests with atypical squamous cells&amp;ndash;cannot exclude high-grade squamous intraepithelial lesion (ASC-H) results that have a histological confirmation of high-grade squamous intraepithelial lesions (HSIL), carcinoma in situ, or invasive carcinoma within 12 months of the ASC-H Pap test.&lt;/p</t>
  </si>
  <si>
    <t>Cervical cancer screening: percentage of women age 21 years and older screened in accordance with evidence-based standards.</t>
  </si>
  <si>
    <t>This measure is used to assess the percentage of women age 21 years&amp;nbsp;and older screened for cervical cancer&amp;nbsp;in accordance with evidence-based standards:&lt;/p</t>
  </si>
  <si>
    <t>The number of women from the denominator screened in accordance with evidence-based standards</t>
  </si>
  <si>
    <t>All women age 24* years and older as of December 31 of the measurement year who were continuously enrolled for three years</t>
  </si>
  <si>
    <t>Members who have a history of any abnormal cervical cancer screening, including cervical human papillomavirus (HPV), within five years or with a history of cervical cancer are excluded.</t>
  </si>
  <si>
    <t>Ambulatory/Office-based Care
Managed Care Plans</t>
  </si>
  <si>
    <t>Cervical cancer screening: percentage of women who had a colposcopy within 12 months of a Pap test with an ASC-H/HSIL+ result who had a histologic investigation within 12 months of the ASC-H/HSIL+ cytological finding.</t>
  </si>
  <si>
    <t>This measure is used to assess the percentage of women who had a colposcopy within 12 months of a Pap test with an atypical squamous cells&amp;ndash;cannot exclude high-grade squamous intraepithelial lesion (ASC-H)/high-grade squamous intraepithelial lesions (HSIL+) result who had a histologic investigation within 12 months of the ASC-H/HSIL+ cytological finding. &lt;/p</t>
  </si>
  <si>
    <t>Cervical cancer screening: percentage of women with a cytological finding of ASC-H/HSIL+ who had a histologic investigation within 12 months of the ASC-H/HSIL+ cytological finding.</t>
  </si>
  <si>
    <t>This measure is used to assess the percentage of women with a cytological finding of atypical squamous cells&amp;ndash;high-grade squamous intraepithelial lesion (ASC-H)/high-grade squamous intraepithelial lesions (HSIL+) who had a histologic investigation within 12 months of the ASC-H/HSIL+ cytological finding.&lt;/p</t>
  </si>
  <si>
    <t>Cervical cancer screening: percentage of women with a high-grade Pap test result who had a follow-up colposcopy within 6 weeks of the index Pap test report date.</t>
  </si>
  <si>
    <t>This measure is used to assess the percentage of women with a high-grade Pap test result (atypical glandular cells [AGC], atypical squamous cells&amp;ndash;cannot exclude high-grade squamous intraepithelial lesion [ASC-H], high-grade squamous intraepithelial lesions [HSIL+]) who had a follow-up colposcopy within 6 weeks of the index Pap test report date.&lt;/p</t>
  </si>
  <si>
    <t>Cervical cancer screening: percentage of women with a negative ASCUS, LSIL, AGC, ASC-H, HSIL or more severe Pap test result.</t>
  </si>
  <si>
    <t>This measure is used to assess the percentage of women with a negative atypical squamous cells of undetermined significance (ASCUS), low-grade squamous intraepithelial lesions (LSIL), atypical glandular cells (AGC), atypical squamous cells&amp;ndash;cannot exclude high-grade squamous intraepithelial lesion (ASC-H), high-grade squamous intraepithelial lesions (HSIL), or more severe Pap test result.&lt;/p</t>
  </si>
  <si>
    <t>Cervical cancer screening: percentage of women with histology of HSIL per 1000 women who had a Pap test in the previous 12 months.</t>
  </si>
  <si>
    <t>This measure is used to assess the percentage of women with histology of high-grade squamous intraepithelial lesions (HSIL) per 1000 women who had a Pap test in the previous 12 months.&lt;/p</t>
  </si>
  <si>
    <t>Cervical cancer screening: percentage of women with invasive cervical cancer&amp;mdash;non-squamous cell carcinomas who are diagnosed greater than 5 years since previous Pap test.</t>
  </si>
  <si>
    <t>This measure is used to assess the percentage of women with invasive cervical cancer&amp;mdash;non-squamous cell carcinoma who are diagnosed greater than 5 years since previous Pap test.&lt;/p</t>
  </si>
  <si>
    <t>Cervical cancer screening: percentage of women with invasive cervical cancer&amp;mdash;non-squamous cell carcinomas who are diagnosed within 0.5 to 3 years since previous Pap test.</t>
  </si>
  <si>
    <t>This measure is used to assess the percentage of women with invasive cervical cancer&amp;mdash;non-squamous cell carcinomas who are diagnosed within 0.5 to 3 years since previous Pap test.&lt;/p</t>
  </si>
  <si>
    <t>Cervical cancer screening: percentage of women with invasive cervical cancer&amp;mdash;non-squamous cell carcinomas who are diagnosed within greater than 3 to 5 years since previous Pap test.</t>
  </si>
  <si>
    <t>This measure is used to assess the percentage of women with invasive cervical cancer&amp;mdash;non-squamous cell carcinomas who are diagnosed within greater than 3 to 5 years since previous Pap test.&lt;/p</t>
  </si>
  <si>
    <t>Cervical cancer screening: percentage of women with invasive cervical cancer&amp;mdash;squamous cell carcinoma who are diagnosed greater than 5 years since previous Pap test.</t>
  </si>
  <si>
    <t>This measure is used to assess the percentage of women with invasive cervical cancer&amp;mdash;squamous cell carcinoma who are diagnosed greater than 5 years since previous Pap test.&lt;/p</t>
  </si>
  <si>
    <t>Cervical cancer screening: percentage of women with invasive cervical cancer&amp;mdash;squamous cell carcinoma who are diagnosed within 0.5 to 3 years since previous Pap test.</t>
  </si>
  <si>
    <t>This measure is used to assess the percentage of women with invasive cervical cancer&amp;mdash;squamous cell carcinoma who are diagnosed within 0.5 to 3 years since previous Pap test.&lt;/p</t>
  </si>
  <si>
    <t>Cervical cancer screening: percentage of women with invasive cervical cancer&amp;mdash;squamous cell carcinoma who are diagnosed within greater than 3 to 5 years since previous Pap test.</t>
  </si>
  <si>
    <t>This measure is used to assess the percentage of women with invasive cervical cancer&amp;mdash;squamous cell carcinoma who are diagnosed within greater than 3 to 5 years since previous Pap test.&lt;/p</t>
  </si>
  <si>
    <t>Cervical cancer screening: percentage of women with invasive cervical cancer—non-squamous cell carcinomas who are diagnosed within greater than 3 to 5 years since previous Pap test.</t>
  </si>
  <si>
    <t>This measure is used to assess the percentage of women with invasive cervical cancer—non-squamous cell carcinomas who are diagnosed within greater than 3 to 5 years since previous Pap test.</t>
  </si>
  <si>
    <t>Number of women diagnosed with invasive cervical cancer—non-squamous cell carcinomas within greater than 3 to 5 years since previous Pap test</t>
  </si>
  <si>
    <t>Total number of women* diagnosed with invasive cervical cancer—non-squamous cell carcinomas (*women age 21 to 69)</t>
  </si>
  <si>
    <t>Cervical cancer screening: women 21-65 years</t>
  </si>
  <si>
    <t>Percent of women who receive a cervical cancer screening based on the most recent guidelines</t>
  </si>
  <si>
    <t>Number of women aged 21 to 65 years who have not had a hysterectomy and have had a Pap test in the past 3 years</t>
  </si>
  <si>
    <t>Number of women aged 21 to 65 years who have not had a hysterectomy</t>
  </si>
  <si>
    <t>Colon Cancer: Chemotherapy for AJCC Stage III Colon Cancer Patients</t>
  </si>
  <si>
    <t>Percentage of patients aged 18 years through 80 years with AJCC Stage III colon cancer who are referred for adjuvant chemotherapy, prescribed adjuvant chemotherapy or have previously received adjuvant chemotherapy within the 12 month reporting period</t>
  </si>
  <si>
    <t>Patients who are referred for adjuvant chemotherapy, prescribed adjuvant chemotherapy, or who have previously received adjuvant chemotherapy within the 12 month reporting period</t>
  </si>
  <si>
    <t>All patients aged 18 through 80 years with AJCC Stage III colon cancer</t>
  </si>
  <si>
    <t>0385</t>
  </si>
  <si>
    <t>Percentage of patients aged 18 through 80 years with AJCC Stage III colon cancer who are referred for adjuvant chemotherapy, prescribed adjuvant chemotherapy, or have previously received adjuvant chemotherapy within the 12-month reporting period</t>
  </si>
  <si>
    <t>Colonoscopy use: adults 50-75 (percent) (Source: NHIS)</t>
  </si>
  <si>
    <t>Percent of adults aged 50-75 who have had a colonoscopy in the past 10 years</t>
  </si>
  <si>
    <t>Number of adults aged 50-75 who have had a colonoscopy in the past 10 years</t>
  </si>
  <si>
    <t>Number of adults aged 50-75</t>
  </si>
  <si>
    <t>Colonoscopy/sigmoidoscopy: adults 50+ (percent)</t>
  </si>
  <si>
    <t>Percent of adults age 50+ that report ever having had a sigmoidoscopy or colonoscopy</t>
  </si>
  <si>
    <t>Sample respondents age 50+ who report ever having a sigmoidoscopy or colonoscopy</t>
  </si>
  <si>
    <t>Sample respondents age 50+ with valid response to sigmoidoscopy/colonoscopy question</t>
  </si>
  <si>
    <t>BRFSS (CDC/PHSIPO)</t>
  </si>
  <si>
    <t>Colorectal cancer deaths (per 100,000)</t>
  </si>
  <si>
    <t>Colorectal cancer death rate per 100,000</t>
  </si>
  <si>
    <t>Number of deaths due to colorectal cancer (ICD-10 codes C18-C21)</t>
  </si>
  <si>
    <t>Population - National, Population - State</t>
  </si>
  <si>
    <t>Colorectal cancer deaths, including unspecified sites</t>
  </si>
  <si>
    <t>Colorectal cancer death rate, including unspecified sites, per 100,000</t>
  </si>
  <si>
    <t>Number of deaths due to colorectal cancer (ICD-10 codes C18-C21 and C26.0)</t>
  </si>
  <si>
    <t>NVSS-M (CDC/NCHS) Bridged-race population estimates for census 200 and 2010 (CDC, Census, CDC/NCHS and Census, CDC/NCHS) population estimates (census)</t>
  </si>
  <si>
    <t>Colorectal Cancer Resection Pathology Reporting- pT category (primary tumor) and pN category (regional lymph nodes) with histologic grade</t>
  </si>
  <si>
    <t>Percentage of colon and rectum cancer resection pathology reports that include the pT category (primary tumor), the pN category (regional lymph nodes) and the histologic grade</t>
  </si>
  <si>
    <t>All colon and rectum cancer resection pathology reports</t>
  </si>
  <si>
    <t>0392</t>
  </si>
  <si>
    <t>Colorectal Cancer Screening</t>
  </si>
  <si>
    <t>Percent of plan members aged 50-75 who had appropriate screening for colon cancer.</t>
  </si>
  <si>
    <t>MA enrollees aged 50 to 75 who had appropriate screening for colon cancer.</t>
  </si>
  <si>
    <t>MA enrollees aged 50 to 75.</t>
  </si>
  <si>
    <t>Members with a diagnosis of colorectal cancer or total colectomy. Look for evidence of colorectal cancer or total colectomy as far back as possible in the.  (Optional)</t>
  </si>
  <si>
    <t>0034</t>
  </si>
  <si>
    <t>Colorectal cancer screening: persons 50-75 years</t>
  </si>
  <si>
    <t>Percent of adults who receive a colorectal cancer screening based on the most recent guidelines</t>
  </si>
  <si>
    <t>Number of persons aged 50 to 75 years who have had a blood stool test in the past year, sigmoidoscopy in the past 5 years and blood stool test in the past 3 years, or a colonoscopy in the past 10 years</t>
  </si>
  <si>
    <t>Number of persons aged 50 to 75 years</t>
  </si>
  <si>
    <t>Combination chemotherapy is recommended or administered within 4 months (120 days) of diagnosis for women under 70 with AJCC T1cN0M0, or Stage IB - III hormone receptor negative breast cancer.</t>
  </si>
  <si>
    <t>Percentage of female patients, age &gt;18 at diagnosis, who have their first diagnosis of breast cancer (epithelial malignancy), at AJCC stage T1cN0M0 (tumor greater than 1 cm), or Stage IB -III, whose primary tumor is progesterone and estrogen receptor negative recommended for multiagent chemotherapy (recommended or administered) within 4 months (120 days) of diagnosis.</t>
  </si>
  <si>
    <t>Combination chemotherapy is administered within 4 months (120 days) of the date of diagnosis or it is recommended and not received.</t>
  </si>
  <si>
    <t>Women under the age of 70 with AJCC T1cN0M0, or Stage IB-III hormone receptor negative breast cancer:
•	Women
•	Age 18-69 at time of diagnosis
•	Known or assumed first or only cancer diagnosis
•	Primary tumors of the breast
•	Epithelial invasive malignancy only stageable by AJCC 7th edition
•	AJCC T1cN0M0, or Stage IB to III
•	Primary tumor is estrogen receptor negative and progesterone receptor negative
•	All or part of first course of treatment performed at the reporting facility
•	Known to be alive within 4 months (120 days) of diagnosis</t>
  </si>
  <si>
    <t>0559</t>
  </si>
  <si>
    <t>Communication and shared decision-making with patients and families for interventional oncology procedures</t>
  </si>
  <si>
    <t>Percentage of patients who have undergone an interventional oncology ablation or catheter-directed therapy with documentation that the intent of the procedure (e.g., cure, downstaging to curative resection/transplantation, prolongation of survival, palliation) was discussed with the patient and/or family member</t>
  </si>
  <si>
    <t>Completeness of pathology reporting</t>
  </si>
  <si>
    <t>Percentage of patients with audited colorectal cancer resection pathology complete reports</t>
  </si>
  <si>
    <t>Number of colorectal cancer resection pathology reports containing selected mandatory elements from the College of American Pathologists (“CAP”) Cancer Checklist for Colorectal Resections, January 2005 revision.
All of the following data elements must be present in a pathology report to be counted as positive in the numerator. The elements to be collected are as follows:
1.Specimen type/procedure
2.Tumor site
3.Tumor size
4.Histologic tumor type
5.Histologic grade
6.# nodes examined
7.# nodes involved
8.Proximal margin status
9.Distal margin status
10.Circumferential/radial margin status
11.Lymphatic (small vessel) invasion
12.Venous (large vessel) invasion
13.Staging information (pT)</t>
  </si>
  <si>
    <t>All audited colorectal cancer resection pathology reports.</t>
  </si>
  <si>
    <t>Interpretive Notes:
1 Explicit statement of pN was not required for completeness.
2 Explicit statement of margin involvement for each of the three margins was required for completeness.
Exclusions 
Squamous cell cancer (to exclude anal surgeries)</t>
  </si>
  <si>
    <t>Facility/Agency</t>
  </si>
  <si>
    <t>Paper medical record/flow-sheet, Registry data</t>
  </si>
  <si>
    <t>0224</t>
  </si>
  <si>
    <t>Diagnostic imaging: percentage of patients undergoing a screening mammogram whose information is entered into a reminder system with a target due date for the next mammogram.</t>
  </si>
  <si>
    <t>This measure is used to assess the percentage of patients undergoing a screening mammogram whose information is entered into a reminder system with a target due date for the next mammogram.&lt;/p</t>
  </si>
  <si>
    <t>Patients whose information is entered into a reminder system with a target due date for the next mammogram</t>
  </si>
  <si>
    <t>All patients undergoing a screening mammogram</t>
  </si>
  <si>
    <t>Ambulatory/Office-based Care
Ambulatory Procedure/Imaging Center
Hospital Inpatient
Hospital Outpatient
Long-term Care Facilities - Other
Skilled Nursing Facilities/Nursing Homes</t>
  </si>
  <si>
    <t>Individual Clinicians or Public Health Professionals</t>
  </si>
  <si>
    <t>Administrative clinical data
Electronic health/medical record
Imaging data
Paper medical record</t>
  </si>
  <si>
    <t>0509</t>
  </si>
  <si>
    <t>Draft: Breast Cancer Condition Episode for CMS Episode Grouper</t>
  </si>
  <si>
    <t>Draft: Resources used in caring for the condition (duration TBD).</t>
  </si>
  <si>
    <t>Draft: Resources used in the episodes attributed to the provider</t>
  </si>
  <si>
    <t>Draft: Number of episodes attributed to the provider</t>
  </si>
  <si>
    <t>Determined by specific code sets of diagnoses and interventions</t>
  </si>
  <si>
    <t>Draft: Colon Cancer Condition Episode for CMS Episode Grouper</t>
  </si>
  <si>
    <t>Draft: Lung Cancer Condition Episode for CMS Episode Grouper</t>
  </si>
  <si>
    <t>Draft: Prostate Cancer Condition Episode for CMS Episode Grouper</t>
  </si>
  <si>
    <t>External Beam Radiotherapy for Bone Metastases</t>
  </si>
  <si>
    <t>This measure reports the percentage of patients, regardless of age, with a diagnosis of painful bone metastases and no history of previous radiation who receive external beam radiation therapy (EBRT) with an acceptable fractionation scheme as defined by the guideline.</t>
  </si>
  <si>
    <t>All patients, regardless of age, with painful bone metastases, and no previous radiation to the same anatomic site who receive EBRT with any of the following recommended fractionation schemes: 30Gy/10fxns, 24Gy/6fxns, 20Gy/5fxns, 8Gy/1fxn.</t>
  </si>
  <si>
    <t>All patients with painful bone metastases and no previous radiation to the same anatomic site who receive EBRT</t>
  </si>
  <si>
    <t>The medical reasons for denominator exclusions are: 
1) Previous radiation treatment to the same anatomic site;
2) Patients with femoral axis cortical involvement greater than 3 cm in length;
3) Patients who have undergone a surgical stabilization procedure; and
4) Patients with spinal cord compression, cauda equina compression or radicular pain</t>
  </si>
  <si>
    <t>Ambulatory Care : Clinician Office, Hospital</t>
  </si>
  <si>
    <t>Facility, Clinician : Group/Practice, Health Plan, Clinician : Individual</t>
  </si>
  <si>
    <t>1822</t>
  </si>
  <si>
    <t>Follow-up after initial diagnosis and treatment of colorectal cancer: colonoscopy</t>
  </si>
  <si>
    <t>To ensure that all eligible members who have been newly diagnosed and resected with colorectal cancer receive a follow-up colonoscopy within 15 months of resection.</t>
  </si>
  <si>
    <t>Members receiving a colonoscopy, sigmoidoscopy, or protoscopy as appropriate during the 15 months after the index date.
Note: Index date is defined as the first instance of denominator criterion A or B.
Time Window: The 15 months after the index date.</t>
  </si>
  <si>
    <t>Continuously enrolled members who are status post resection of colorectal cancer during the year ending 15 months prior to the measurement year.
Time Window: The one year period ending 15 months prior to the measurement year.</t>
  </si>
  <si>
    <t>Members who are status post resection of colon cancer any time prior to the index date, or members who were in hospice care 0 to 15 months after the index date. 
Note: Index date is defined as the first instance of denominator criterion A or B.</t>
  </si>
  <si>
    <t>Ambulatory Care : Clinician Office, Other</t>
  </si>
  <si>
    <t>Population : Community, County or City, Clinician : Group/Practice, Health Plan, Clinician : Individual</t>
  </si>
  <si>
    <t>Claims (Only), Other</t>
  </si>
  <si>
    <t>0572</t>
  </si>
  <si>
    <t>Hematology: Chronic Lymphocytic Leukemia (CLL): Baseline Flow Cytometry</t>
  </si>
  <si>
    <t>Percentage of patients aged 18 years and older, seen within a 12 month reporting period, with a diagnosis of chronic lymphocytic leukemia (CLL) made at any time during or prior to the reporting period who had baseline flow cytometry studies performed and documented in the chart</t>
  </si>
  <si>
    <t>Patients who had baseline flow cytometry studies performed and documented in the chart</t>
  </si>
  <si>
    <t>All patients aged 18 years and older, seen within a 12 month reporting period, with a diagnosis of chronic lymphocytic leukemia (CLL) made at any time during or prior to the reporting period</t>
  </si>
  <si>
    <t>0379</t>
  </si>
  <si>
    <t>Hematology: Multiple Myeloma: Treatment with Bisphosphonates</t>
  </si>
  <si>
    <t>Percentage of patients aged 18 years and older with a diagnosis of multiple myeloma, not in remission, who were prescribed or received intravenous bisphosphonate therapy within the 12 month reporting period</t>
  </si>
  <si>
    <t>Patients who were prescribed or received intravenous bisphosphonate therapy within the 12 month reporting period</t>
  </si>
  <si>
    <t>All patients aged 18 years and older with a diagnosis of multiple myeloma, not in remission</t>
  </si>
  <si>
    <t>0380</t>
  </si>
  <si>
    <t>Percentage of patients aged 18 years and older with a diagnosis of myelodysplastic syndrome (MDS) or an acute leukemia who had baseline cytogenetic testing performed on bone marrow</t>
  </si>
  <si>
    <t>Patients who had baseline cytogenetic testing performed on bone marrow</t>
  </si>
  <si>
    <t>All patients aged 18 years and older with a diagnosis of myelodysplastic syndrome (MDS) or an acute leukemia</t>
  </si>
  <si>
    <t>0377</t>
  </si>
  <si>
    <t>Hematology: Myelodysplastic Syndrome (MDS): Documentation of Iron Stores in Patients Receiving Erythropoietin Therapy</t>
  </si>
  <si>
    <t>Percentage of patients aged 18 years and older with a diagnosis of myelodysplastic syndrome (MDS) who are receiving erythropoietin therapy with documentation of iron stores within 60 days prior to initiating erythropoietin therapy</t>
  </si>
  <si>
    <t>Patients with documentation of iron stores within 60 days prior to initiating erythropoietin therapy</t>
  </si>
  <si>
    <t>All patients aged 18 years and older with a diagnosis of myelodysplastic syndrome (MDS) who are receiving erythropoietin therapy</t>
  </si>
  <si>
    <t>Documentation of system reason(s) for not documenting iron stores prior to initiating erythropoietin therapy</t>
  </si>
  <si>
    <t>0378</t>
  </si>
  <si>
    <t>HER2 negative or undocumented breast cancer patients spared treatment with HER2-targeted therapies</t>
  </si>
  <si>
    <t>Proportion of female patients (aged 18 years and older) with breast cancer who are human epidermal growth factor receptor 2 (HER2)/neu negative who are not administered HER2-targeted therapies</t>
  </si>
  <si>
    <t>HER2-targeted therapies not administered during the initial course of treatment.</t>
  </si>
  <si>
    <t>Adult women with breast cancer that are HER2 negative or HER2 undocumented.</t>
  </si>
  <si>
    <t>Patient transfer to practice during or after initial course.</t>
  </si>
  <si>
    <t>Clinician : Group/Practice</t>
  </si>
  <si>
    <t>1857</t>
  </si>
  <si>
    <t>HER2 testing for overexpression or gene amplification in patients with breast cancer</t>
  </si>
  <si>
    <t>Proportion of female patients (aged 18 years and older) with breast cancer who receive human epidermal growth factor receptor 2 (HER2) testing for overexpression or gene amplification</t>
  </si>
  <si>
    <t>HER2 testing performed</t>
  </si>
  <si>
    <t>Adult women with breast cancer</t>
  </si>
  <si>
    <t>1878</t>
  </si>
  <si>
    <t>History of Breast Cancer - Cancer Surveillance</t>
  </si>
  <si>
    <t>The percentage of women with a history of breast cancer treated with curative intent who had breast cancer surveillance for local regional recurrence (LRR)annually.</t>
  </si>
  <si>
    <t>Women with a history of breast cancer treated with curative intent who had surveillance for breast LRR annually.</t>
  </si>
  <si>
    <t>Women with a history of non-metastatic invasive breast cancer who have been treated with curative intent more than one year ago.</t>
  </si>
  <si>
    <t>1. Bilateral mastectomy 
2. Evidence of metastatic disease
3. Provider or patient feedback stating patient does not have a diagnosis of breast cancer
5. General exclusions: 
   a. Patients who have been in a skilled nursing facility in the past 3 months
   b. Patients who are terminally ill
   c. Active treatment of malignancy (chemotherapy or radiation therapy) in the last 6 months</t>
  </si>
  <si>
    <t>Claims (Only), Patient Reported Data, Provider Tool</t>
  </si>
  <si>
    <t>0623</t>
  </si>
  <si>
    <t>History of Prostate Cancer - Cancer Surveillance</t>
  </si>
  <si>
    <t>The percentage of men with definitively treated localized prostate cancer who had at least one PSA level in the past 12 months.</t>
  </si>
  <si>
    <t>Men who had at least one PSA level in the past 12 months.</t>
  </si>
  <si>
    <t>Men with localized prostate cancer who were treated with curative intent.</t>
  </si>
  <si>
    <t>1. Surgical treatment for prostate cancer in the past year
2. Drug treatment for prostate cancer in the past year
3. Radiation therapy for prostate cancer in the past year
4. Prostate MRI in past year 
5. Prostate biopsy in the past year
6. Metastatic prostate cancer 
7. Provider or patient feedback stating patient does not have a diagnosis of prostate cancer.
8. General exclusions
  a. Terminal Illness
  b. Active treatment of malignancy (chemotherapy or radiation therapy) in the past 6 months.
  c. Patients who were admitted to a skilled nursing facility in the past 3 months.</t>
  </si>
  <si>
    <t>Ambulatory Care : Clinician Office, Home Health, Nursing Home / SNF, Post Acute/Long Term Care Facility : Rehabilitation</t>
  </si>
  <si>
    <t>Population : Community, County or City, Facility, Clinician : Group/Practice, Health Plan, Clinician : Individual, Other, Population : Regional and State</t>
  </si>
  <si>
    <t>Claims (Only), Electronic Health Record (Only), Patient Reported Data, Provider Tool</t>
  </si>
  <si>
    <t>0625</t>
  </si>
  <si>
    <t>Invasive colorectal cancer</t>
  </si>
  <si>
    <t>Invasive colorectal cancer incidence</t>
  </si>
  <si>
    <t>Number of diagnosed incident cases of invasive colorectal cancer (ICD-O-3 codes C18.0-C18.9, C19.9 and C20.9)</t>
  </si>
  <si>
    <t>SEER (NIH/NCI), NPCR (CDC/NCCDPHP), Bridged-race population estimates for census 2000 and 2010 (CDC, Census, CDC/NCHS and census, CDC/NCHS), Population estimates (census)</t>
  </si>
  <si>
    <t>Invasive uterine cervical cancer: females</t>
  </si>
  <si>
    <t>Invasive uterine cervical cancer incidence</t>
  </si>
  <si>
    <t>Number of diagnosed incident cases of invasive uterine cervix cancer (ICD-O-3 codes C53.0-C53.9) in the U.S.</t>
  </si>
  <si>
    <t>KRAS gene mutation testing performed for patients with metastatic colorectal cancer who receive anti-epidermal growth factor receptor monoclonal antibody therapy</t>
  </si>
  <si>
    <t>Percentage of adult patients (aged 18 or over) with metastatic colorectal cancer who receive anti-epidermal growth factor receptor monoclonal antibody therapy for whom KRAS gene mutation testing was performed</t>
  </si>
  <si>
    <t>KRAS gene mutation testing performed before initiation of anti-EGFR MoAb</t>
  </si>
  <si>
    <t>Adult patients with metastatic colorectal cancer who receive anti-EGFR monoclonal antibody therapy</t>
  </si>
  <si>
    <t>Patient transfer to practice after initiation of chemotherapy</t>
  </si>
  <si>
    <t>1859</t>
  </si>
  <si>
    <t>Late-stage breast cancer: females</t>
  </si>
  <si>
    <t>Late-stage female breast cancer incidence</t>
  </si>
  <si>
    <t>Number of diagnosed incident cases of breast cancer (ICD-O-3 codes C50.1-C50.9) in regional or distant stages</t>
  </si>
  <si>
    <t>Lung cancer deaths</t>
  </si>
  <si>
    <t>Lung cancer death rate</t>
  </si>
  <si>
    <t>Number of deaths due to lung cancer (ICD-10 code C34)</t>
  </si>
  <si>
    <t>NVSS-M (CDC/NCHS); Bridged-race population estimates for census 2000 and 2010 (CDC, Census, CDC/NCHS and Census, CDC/NCHS); Population estimates (census)</t>
  </si>
  <si>
    <t>Lung Cancer Reporting (Biopsy/Cytology Specimens)</t>
  </si>
  <si>
    <t>Pathology reports based on biopsy and/or cytology specimens with a diagnosis of primary non-small cell lung cancer classified into specific histologic type or classified as NSCLC-NOS with an explanation included in the pathology report</t>
  </si>
  <si>
    <t>Biopsy and cytology specimen reports with a diagnosis of primary non-small cell lung cancer classified into specific histologic type (squamous cell carcinoma, adenocarcinoma) OR classified as NSCLC-NOS with an explanation included in the pathology report</t>
  </si>
  <si>
    <t>Biopsy and cytology specimen reports with a diagnosis of primary non-small cell lung cancer</t>
  </si>
  <si>
    <t>Lung, trachea, and bronchus cancer deaths (per 100,000)</t>
  </si>
  <si>
    <t>Lung, trachea, and bronchus cancer death rate per 100,000</t>
  </si>
  <si>
    <t>Number of deaths due to lung cancer (ICD-10 codes C33-C34)</t>
  </si>
  <si>
    <t>NVSS-M (CDC/NCHS); Bridged-race population estimates for census 2000 and 2010 (CDC, Census, CDC/NCHS and Census, CDC/NCHS)</t>
  </si>
  <si>
    <t>Mammogram: women 50+ (percent) (Source: BRFSS)</t>
  </si>
  <si>
    <t>Percent of women age 50+ that report a mammogram in the past 2 years</t>
  </si>
  <si>
    <t>Sample women respondents age 50+ who report having mammogram in past 2 years</t>
  </si>
  <si>
    <t>Sample women respondents age 50+ with valid response for mammography question</t>
  </si>
  <si>
    <t>Population - State, Population - County or City</t>
  </si>
  <si>
    <t>Mammography counseling: women 50-74 years</t>
  </si>
  <si>
    <t>Percent of women who were counseled by their providers about mammograms</t>
  </si>
  <si>
    <t>Number of women aged 50 to 74 years who were counseled by their provider about having a mammogram</t>
  </si>
  <si>
    <t>Number of women aged 50 to 74 years</t>
  </si>
  <si>
    <t>Mammography: women 40+ (percent) (Source: NHIS)</t>
  </si>
  <si>
    <t>Percent of women aged 40 and over who have had a mammogram within the past 2 years</t>
  </si>
  <si>
    <t>Number of women aged 40 and over who have had a mammogram within the past 2 years</t>
  </si>
  <si>
    <t>Number of women aged 40 and over</t>
  </si>
  <si>
    <t>Mammography: women 50-74 years</t>
  </si>
  <si>
    <t>Percent of women who receive a breast cancer screening based on the most recent guidelines</t>
  </si>
  <si>
    <t>Number of women aged 50 to 74 years who have had a mammogram in the past 2 years</t>
  </si>
  <si>
    <t>Melanoma Coordination of Care</t>
  </si>
  <si>
    <t>Percentage of patient visits, regardless of age, seen with a new occurrence of melanoma who have a treatment plan documented in the chart that was communicated to the physician(s) providing continuing care within one month of diagnosis.</t>
  </si>
  <si>
    <t>Patient visits with a treatment plan documented in the chart that was communicated to the physician(s) providing continuing care within one month of diagnosis</t>
  </si>
  <si>
    <t>All visits for patients, regardless of age, diagnosed with a new occurrence of melanoma</t>
  </si>
  <si>
    <t>Ambulatory Care : Clinician Office</t>
  </si>
  <si>
    <t>0561</t>
  </si>
  <si>
    <t>Melanoma: Continuity of Care – Recall System</t>
  </si>
  <si>
    <t>Percentage of patients, regardless of age, with a current diagnosis of melanoma or a history of melanoma whose information was entered, at least once within a 12 month reporting period, into a recall system that includes:
• A target date for the next complete physical skin exam , AND
• A process to follow up with patients who either did not make an appointment within the specified timeframe or who missed a scheduled appointment</t>
  </si>
  <si>
    <t>Patients whose information is entered, at least once within a 12 month period, into a recall system that includes:
• A target date for the next complete physical skin exam , AND
• A process to follow up with patients who either did not make an appointment within the specified timeframe or who missed a scheduled appointment</t>
  </si>
  <si>
    <t>All patients, regardless of age, with a current diagnosis of melanoma or a history of melanoma</t>
  </si>
  <si>
    <t>The PCPI exception methodology uses three categories of exception reasons for which a patient may be removed from the denominator of an individual measure.  These measure exception categories are not uniformly relevant across all measures; for each measure, there must be a clear rationale to permit an exception for a medical, patient, or system reason.  Examples are provided in the measure exception language of instances that may constitute an exception and are intended to serve as a guide to clinicians.  For this measure, exceptions may include system reason(s) for not entering patients into a recall system (eg, melanoma being monitored by another physician provider).  Where examples of exceptions are included in the measure language, value sets for these examples are developed and are included in the eSpecifications.  Although this methodology does not require the external reporting of more detailed exception data, the PCPI recommends that physicians document the specific reasons for exception in patients’ medical records for purposes of optimal patient management and audit-readiness.  The PCPI also advocates the systematic review and analysis of each physician’s exceptions data to identify practice patterns and opportunities for quality improvement. 
Documentation of system reason(s) for not entering patients into a recall system (eg, melanoma being monitored by another physician provider)</t>
  </si>
  <si>
    <t>0650</t>
  </si>
  <si>
    <t>Melanoma: percentage of patients who undergo a cervical lymph node dissection (LND) or completion lymph node dissection (CLND) for melanoma for whom at least 15 regional lymph nodes are resected and pathologically examined.</t>
  </si>
  <si>
    <t>This measure is used to assess the percentage of patients who undergo a cervical lymph node dissection (LND) or completion lymph node dissection (CLND) for melanoma for whom at least 15 regional lymph nodes are resected and pathologically examined.&lt;/p</t>
  </si>
  <si>
    <t>Registry data</t>
  </si>
  <si>
    <t>Minimally invasive surgery performed for patients with endometrial cancer</t>
  </si>
  <si>
    <t>Proportion of patients who underwent minimally invasive hysterectomy for endometrial cancer</t>
  </si>
  <si>
    <t>Number of patients with endometrial cancer (ICD-9 codes: 182 malignant neoplasm of body of uterus; 182.0 Corpus uteri, except isthmus; 182.1 Isthmus; 182.8 Other specified sites of body of uterus) who underwent minimally invasive hysterectomy. Minimally invasive is defined as laparoscopic or robotic approaches (CPT codes: 58541-44, 58550, 58552-54, 58570-73) with or without vaginal assistance (58260, 58262, 58263, 58267, 58270, 58275, 58280, 58285, 58290-94).</t>
  </si>
  <si>
    <t>Number of patients with endometrial cancer (ICD-9 codes: 182 malignant neoplasm of body of uterus; 182.0 Corpus uteri, except isthmus; 182.1 Isthmus; 182.8 Other specified sites of body of uterus) who underwent hysterectomy. This includes hysterectomy via laparotomy (58150, 58152, 58180, 58200, 58210), laparoscopy, robotic, or vaginal (see CPT codes in numerator).</t>
  </si>
  <si>
    <t>Patients with endometrial cancer who did not undergo hysterectomy Exceptions: None</t>
  </si>
  <si>
    <t>Needle biopsy to establish diagnosis of cancer precedes surgical excision/resection</t>
  </si>
  <si>
    <t>Percentage of patients presenting with AJCC Stage Group 0, I, II, or III disease, who undergo a needle biopsy to establish diagnosis of breast cancer.</t>
  </si>
  <si>
    <t>Patients who receive image or palpation-guided needle biopsy (core or FNA) for the diagnosis of breast cancer.</t>
  </si>
  <si>
    <t>Women with AJCC Stage 0, I, II, or II breast cancer undergoing surgery:
•	Women
•	Age &gt;=18 at time of diagnosis
•	Primary tumors of the breast
•	Epithelial invasive malignancy only
•	Diagnosis and all or part of first course of treatment performed at the reporting facility</t>
  </si>
  <si>
    <t>Exclusions:
Men; not a first or only cancer diagnosis; non-epithelial tumors; metastatic disease (AJCC Stage IV); phyllodes tumor histology (9020); 
Patient refused biopsy, 
Patient medically unable to hold position for image guided biopsy, 
Patient requires sub-arolar excision for nipple discharge, 
Lesion too superficial, 
Breast too small, 
Lesion inaccessible by needle biopsy,
Cancer found in prophylactic mastectomy, 
Benign high risk lesion diagnosed by needle biopsy, requiring excisional biopsy
Discordant biopsy results compared to suspicious imaging</t>
  </si>
  <si>
    <t>0221</t>
  </si>
  <si>
    <t>Percentage of patients presenting with AJCC Stage Group 0, I, II, or III disease, who undergo surgical excision/resection of a primary breast tumor who undergo a needle biopsy to establish diagnosis of cancer preceding surgical excision/resection.</t>
  </si>
  <si>
    <t>Patient whose date of needle biopsy precedes the date of surgery.</t>
  </si>
  <si>
    <t>Women with AJCC Stage 0, I, II, or II breast cancer undergoing surgery: â€¢ Women â€¢ Age â‰¥18 at time of diagnosis â€¢ Known or assumed first or only cancer diagnosis â€¢ Primary tumors of the breast â€¢ Epithelial invasive malignancy only â€¢ Surgically treated â€¢ Diagnosis and all or part of first course of treatment performed at the reporting facility</t>
  </si>
  <si>
    <t>Exclusions: Men; not a first or only cancer diagnosis; nonâ€�epithelial tumors; metastatic disease (AJCC Stage IV); not treated surgically; died before surgery</t>
  </si>
  <si>
    <t>New Cancer Patient– Intervention Urgency</t>
  </si>
  <si>
    <t>The demonstrated urgency in which new cancer patients are scheduled with an oncologist. This measurable sense of urgency for this initial visit establishes the foundation for commitment and service to the patient and their family. The date/time of the new cancer patient appointment minus the date/time the phone call was received to schedule the appointment for the new cancer patient appointment.  Type of score would be in percentage of calendar days.  Numerator = Total sum of each occurrence of time in calendar days in takes for an oncologist to see a new cancer patient. New cancer patient appointment date and time minus the appointment booked date and time for the same appointment.  Denominator = Number of patients with new or consult CPT codes of 99242 through 99245 or 99201 through 99205 and with principal diagnosis codes of 140.00 through 239.99. This would be a patient engagement measure.</t>
  </si>
  <si>
    <t>Total sum of each occurrence of time in calendar days in takes for an oncologist to see a new cancer patient. New cancer patient appointment date and time minus the appointment booked date and time for the same appointment.</t>
  </si>
  <si>
    <t>Number of patients with new or consult CPT codes of 99242 through 99245 or 99201 through 99205 and with principal diagnosis codes of 140.00 through 239.99.</t>
  </si>
  <si>
    <t>1752</t>
  </si>
  <si>
    <t>Non-recommended cervical cancer screening in adolescent females: percentage of adolescent females 16 to 20 years of age who were screened unnecessarily for cervical cancer.</t>
  </si>
  <si>
    <t>This measure is used to assess the percentage of adolescent females 16 to 20 years of age who were screened unnecessarily for cervical cancer.&lt;/p</t>
  </si>
  <si>
    <t>Oncology:  Plan of Care for Pain – Medical Oncology and Radiation Oncology (paired with 0384)</t>
  </si>
  <si>
    <t>Percentage of visits for patients, regardless of age, with a diagnosis of cancer currently receiving chemotherapy or radiation therapy who report having pain with a documented plan of care to address pain</t>
  </si>
  <si>
    <t>Patient visits that included a documented plan of care* to address pain</t>
  </si>
  <si>
    <t>All visits for patients, regardless of age, with a diagnosis of cancer currently receiving chemotherapy or radiation therapy who report having pain</t>
  </si>
  <si>
    <t>0383</t>
  </si>
  <si>
    <t>Oncology:  Radiation Dose Limits to Normal Tissues</t>
  </si>
  <si>
    <t>Percentage of patients, regardless of age, with a diagnosis of breast, rectal, pancreatic or lung cancer receiving 3D conformal radiation therapy who had documentation in medical record that radiation dose limits to normal tissues were established prior to the initiation of a course of 3D conformal radiation for a minimum of two tissues</t>
  </si>
  <si>
    <t>Patients who had documentation in medical record that radiation dose limits to normal tissues were established prior to the initiation of a course of 3D conformal radiation for a minimum of two tissues</t>
  </si>
  <si>
    <t>All patients, regardless of age, with a diagnosis of breast, rectal, pancreatic or lung cancer receiving 3D conformal radiation therapy</t>
  </si>
  <si>
    <t>0382</t>
  </si>
  <si>
    <t>Oncology:  Treatment Summary Communication – Radiation Oncology</t>
  </si>
  <si>
    <t>Percentage of patients, regardless of age, with a diagnosis of cancer who have undergone brachytherapy or external beam radiation therapy who have a  treatment summary report in the chart that was communicated to the physician(s) providing continuing care and to the patient within one month of completing treatment</t>
  </si>
  <si>
    <t>Patients who have a treatment summary* report in the chart that was communicated to the physician(s) providing continuing care and to the patient within one month of completing treatment</t>
  </si>
  <si>
    <t>All patients, regardless of age, with a diagnosis of cancer who have undergone brachytherapy or external beam radiation therapy</t>
  </si>
  <si>
    <t>0381</t>
  </si>
  <si>
    <t>Oncology: Cancer Stage Documented</t>
  </si>
  <si>
    <t>Percentage of patients, regardless of age, with a diagnosis of cancer who are seen in the ambulatory setting who have a baseline American Joint Committee on Cancer (AJCC) cancer stage or documentation that the cancer is metastatic in the medical record at least once during the 12 month reporting period</t>
  </si>
  <si>
    <t>Patients who have a baseline American Joint Committee on Cancer (AJCC)* cancer stage** or documentation that the cancer is metastatic in the medical record at least once during the 12 month reporting period</t>
  </si>
  <si>
    <t>All patients, regardless of age, with a diagnosis of cancer who are seen in the ambulatory setting</t>
  </si>
  <si>
    <t>Claims (Only), Electronic Health Record (Only), Paper Records, Registry, Other</t>
  </si>
  <si>
    <t>0386</t>
  </si>
  <si>
    <t>Percentage of patients, regardless of age, with a diagnosis of cancer who are seen in the ambulatory setting who have a baseline AJCC cancer stage or documentation that the cancer is metastatic in the medical record at least once during the 12 month reporting period</t>
  </si>
  <si>
    <t>All patients, regardless of age, with a diagnosis of cancer who are seen in the ambulatory setting.</t>
  </si>
  <si>
    <t>Oncology: Medical and Radiation - Pain Intensity Quantified</t>
  </si>
  <si>
    <t>Percentage of patient visits, regardless of patient age, with a diagnosis of cancer currently receiving chemotherapy or radiation therapy in which pain intensity is quantified</t>
  </si>
  <si>
    <t>Patient visits in which pain intensity is quantified</t>
  </si>
  <si>
    <t>All patient visits, regardless of patient age, with a diagnosis of cancer currently receiving chemotherapy or radiation therapy</t>
  </si>
  <si>
    <t>0384</t>
  </si>
  <si>
    <t>Overuse of Imaging for Staging Breast Cancer at Low Risk of Metastasis</t>
  </si>
  <si>
    <t>DRAFT: Percentage of women 18 years of age or older with stage 0, I, or II breast cancer who had a bone, CT, PET, or PET/CT scan anytime during the 120 days following the initial diagnosis of breast cancer.</t>
  </si>
  <si>
    <t>DRAFT: Women who received an order from their provider for a bone, CT, PET, or PET/CT scan anytime during the 120 days following the initial diagnosis of breast cancer.</t>
  </si>
  <si>
    <t>DRAFT: Women aged 18 or older with stage 0, I, or II breast cancer.</t>
  </si>
  <si>
    <t>DRAFT: 1. Any patient who received an order for a Bone, CT, PET, or PET/CT scan after the initiation of systemic chemotherapy or radiation therapy. 2. Any patient who received an order for an: (a) bone scan due to localized bone pain or elevated alkaline phosphatase; (b) abdominal or pelvic CT due to elevated alkaline phosphatase, an abnormal liver function test, or abdominal or pelvic symptoms; or (c) chest CT due to abnormal pulmonary symptoms.</t>
  </si>
  <si>
    <t>Overutilization of Imaging Studies in Melanoma</t>
  </si>
  <si>
    <t>Percentage of patients, regardless of age, with a current diagnosis of Stage 0 through IIC melanoma or a history of melanoma of any stage, without signs or symptoms suggesting systemic spread, seen for an office visit during the one-year measurement period, for whom no diagnostic imaging studies were ordered</t>
  </si>
  <si>
    <t>Patients for whom no diagnostic imaging studies were ordered</t>
  </si>
  <si>
    <t>All patients, regardless of age, with a current diagnosis of Stage 0 through IIC melanoma or a history of melanoma of any stage, without signs or symptoms suggesting systemic spread, seen for an office visit during the one-year measurement period</t>
  </si>
  <si>
    <t>Claims (Only), Electronic Health Record (Only), Imaging-Diagnostic, Other, Paper Records, Registry</t>
  </si>
  <si>
    <t>0562</t>
  </si>
  <si>
    <t>Pap smears: women 18+ (percent) (Source: NHIS)</t>
  </si>
  <si>
    <t>Percent of women aged 18 and over who have had a Pap smear within the past 3 years</t>
  </si>
  <si>
    <t>Number of women aged 18 and over who have had a Pap smear within the past 3 years</t>
  </si>
  <si>
    <t>Number of women aged 18 and over</t>
  </si>
  <si>
    <t>Pap smears: women 18+ without hysterectomy (percent)</t>
  </si>
  <si>
    <t>Percent of women aged 18 and over who have not had a hysterectomy who have had a Pap smear within the past 3 years</t>
  </si>
  <si>
    <t>Number of women aged 18 and over who have not had a hysterectomy who have had a Pap smear within the past 3 years</t>
  </si>
  <si>
    <t>Number of women aged 18 and over who have not had a hysterectomy</t>
  </si>
  <si>
    <t>Pap test counseling: women 21-65 years</t>
  </si>
  <si>
    <t>Percent of women who were counseled by their providers about Pap tests</t>
  </si>
  <si>
    <t>Number of women aged 21 to 65 years who have not had a hysterectomy and were counseled by their provider about having a Pap test</t>
  </si>
  <si>
    <t>Pap test: women 18+ (percent)</t>
  </si>
  <si>
    <t>Percent of women age 18+ that report Pap test in the last 3 years</t>
  </si>
  <si>
    <t>Sample women respondents age 18+ who report having Pap test in past 3 years</t>
  </si>
  <si>
    <t>Sample women respondents age 18+ with valid response for Pap test question</t>
  </si>
  <si>
    <t>Patients with Advanced Cancer Screened for Pain at Outpatient Visits</t>
  </si>
  <si>
    <t>Adult patients with advanced cancer who are screened for the presence and intensity of pain at each outpatient visit.</t>
  </si>
  <si>
    <t>Patients who are screened for the presence of absence of pain (and if present, rating of severity noted) using a quantitative standardized tool during primary or cancer-related/specialty outpatient visit(s) Screening may be completed using verbal, numeric, visual analog rating scales designed for use with non-verbal patients, or other standardized tools</t>
  </si>
  <si>
    <t>Adult patients with Stage IV cancer who are alive 30 days or more after diagnosis and who have at least 1 primary care or cancer-related/specialty outpatient visit</t>
  </si>
  <si>
    <t>None (other than those patients are not alive at least 30 days after cancer diagnosis)</t>
  </si>
  <si>
    <t>Patients with early stage breast cancer who have evaluation of the axilla</t>
  </si>
  <si>
    <t>Percentage of women with Stage I-IIb breast cancer that received either axillary node dissection or Sentinel Lymph Node Biopsy (SLNB) at the time of surgery (lumpectomy or mastectomy)</t>
  </si>
  <si>
    <t>Number of women in the denominator that received either axillary node dissection or SLNB at the time of surgical resection of the primary tumor.</t>
  </si>
  <si>
    <t>Number of women with diagnosis of stage I-IIb breast cancer that received either lumpectomy or mastectomy</t>
  </si>
  <si>
    <t>0222</t>
  </si>
  <si>
    <t>Patients with metastatic colorectal cancer and KRAS gene mutation spared treatment with anti-epidermal growth factor receptor monoclonal antibodies</t>
  </si>
  <si>
    <t>Percentage of adult patients (aged 18 or over) with metastatic colorectal cancer and KRAS gene mutation spared treatment with anti-EGFR monoclonal antibodies</t>
  </si>
  <si>
    <t>Anti-EGFR monoclonal antibody therapy not received</t>
  </si>
  <si>
    <t>Adult patients with metastatic colorectal cancer who have a KRAS gene mutation</t>
  </si>
  <si>
    <t>Patient transfer to practice after initiation of chemotherapy
Receipt of anti-EGFR monoclonal antibody therapy as part of a clinical trial protocol</t>
  </si>
  <si>
    <t>1860</t>
  </si>
  <si>
    <t>Post breast conservation surgery irradiation</t>
  </si>
  <si>
    <t>Percentage of female patients, age 18-69, who have their first diagnosis of breast cancer (epithelial malignancy), at AJCC stage I, II, or III, receiving breast conserving surgery who receive radiation therapy within 1 year (365 days) of diagnosis.</t>
  </si>
  <si>
    <t>Radiation therapy to the breast is initiated within 1 year (365 days) of the date of diagnosis</t>
  </si>
  <si>
    <t>Include, if all of the following characteristics are identified:
Women
Age 18-69 at time of diagnosis
Known or assumed to be first or only cancer diagnosis
Primary tumors of the breast
Epithelial malignancy only,
AJCC Stage I, II, or III
Surgical treatment by breast conservation surgery (surgical excision less than mastectomy)
All or part of 1st course of treatment performed at the reporting facility 
Known to be alive within 1 year (365 days) of diagnosis</t>
  </si>
  <si>
    <t>Exclude, if any of the following characteristics are identified:
Men
Under age 18 at time of diagnosis
Over age 69 at time of diagnosis
Second or subsequent cancer diagnosis
Tumor not originating in the breast
Non-epithelial malignancies
Phyllodes tumor histology
Stage 0, in-situ tumor
Stage IV, metastatic tumor
None of 1st course therapy performed at reporting facility
Died within 12 months (365 days) of diagnosis
Patient participating in clinical trial that directly impacts delivery of the standard of care</t>
  </si>
  <si>
    <t>0219</t>
  </si>
  <si>
    <t>Preoperative Diagnosis of Breast Cancer</t>
  </si>
  <si>
    <t>The percent of patients undergoing breast cancer operations who obtained the diagnosis of breast cancer preoperatively by a minimally invasive biopsy method</t>
  </si>
  <si>
    <t>The number of patients aged 18 and older undergoing breast cancer operations who had breast cancer diagnosed preoperatively by a minimally invasive biopsy</t>
  </si>
  <si>
    <t>The number of patients aged 18 years and older on date of encounter undergoing breast cancer operations</t>
  </si>
  <si>
    <t>Minimally Invasive Biopsy Method attempted but not diagnostic of Breast Cancer (e.g., High Risk Lesion of Breast such as atypical ductal hyperplasia, lobular neoplasia, atypical lobular hyperplasia, lobular carcinoma in situ, atypical columnar hyperplasia, flat epithelial atypia, radial scar, complex sclerosing lesion, papillary lesion, or any lesion with spindle cells)
Documentation of reason(s) for not performing minimally invasive biopsy to diagnose breast cancer preoperatively (e.g., lesion too close to skin, implant, chest wall, etc., lesion could not be adequately visualized for needle biopsy, patient condition prevents needle biopsy [weight, breast thickness, etc.], duct excision without imaging abnormality, prophylactic mastectomy, reduction mammoplasty, excisional biopsy performed by another physician)</t>
  </si>
  <si>
    <t>Preventive services for adults: percentage of adolescent girls and women age 21 and younger who undergo cervical cancer screening.</t>
  </si>
  <si>
    <t>This measure is used to assess the percentage of adolescent girls and women age 21 and younger who undergo cervical cancer screening.&lt;/p</t>
  </si>
  <si>
    <t>Number of patients age 21 years and younger who were screened for cervical cancer</t>
  </si>
  <si>
    <t>Number of patients age 21 years and younger</t>
  </si>
  <si>
    <t>Preventive services for adults: percentage of women ages 21 to 64 years who have screening for cervical cancer (Pap test) every three years.</t>
  </si>
  <si>
    <t>This measure is used to assess the percentage of women ages 21 to 64 who have screening for cervical cancer (Pap test) every three years.&lt;/p</t>
  </si>
  <si>
    <t>Number of female patients ages 21 to 64 years who have screening for cervical cancer every three years</t>
  </si>
  <si>
    <t>Number of female patients ages 21 to 64 years</t>
  </si>
  <si>
    <t>Preventive services for adults: percentage of women ages 65 to 70 who are screened for cervical cancer and have undergone appropriate screening 10 years prior.</t>
  </si>
  <si>
    <t>This measure is used to assess the percentage of women ages 65 to 70 years who are screened for cervical cancer and have undergone appropriate screening 10 years prior.&lt;/p</t>
  </si>
  <si>
    <t>Number of female patients ages 65 to 70 years who were screened for cervical cancer and have undergone appropriate screening 10 years prior</t>
  </si>
  <si>
    <t>Number of female patients ages 65 to 70 years</t>
  </si>
  <si>
    <t>Preventive services for children and adolescents: percentage of sexually active women age 25 years and younger who have had screening for chlamydia.</t>
  </si>
  <si>
    <t>This measure is used to assess the percentage of sexually active women age 25 years and younger who have had screening for chlamydia.&lt;/p</t>
  </si>
  <si>
    <t>Preventive services: percentage of adult enrolled members age 19 years and older who are up-to-date for all appropriate preventive services (combination 3).</t>
  </si>
  <si>
    <t>This measure is used to assess the percentage of enrolled members age 19 years and older who are up-to-date for all appropriate preventive services (combination 3) based on age and gender.&lt;/p</t>
  </si>
  <si>
    <t xml:space="preserve">Members from the denominator who have had appropriate preventive services (combination 3)* based on age and gender
*Preventive services, timeframes and ages audited for each component for combination 3 include:
Cholesterol, total and high-density lipoprotein (HDL) (last 5 years) (females greater than or equal to 50 [age 45 + 5 year look back period]; males greater than or equal to 40)
Colorectal cancer screening (colonoscopy last 10 years, flexible sigmoidoscopy last 5 years or fecal occult blood test [FOBT] in reporting year) (females greater than or equal to 51 and less than or equal to 75 [age 50 + 1 year look back period]; males greater than or equal to 51 and less than or equal to 75)
Breast cancer screening (mammography last 2 years) (females greater than or equal to 52 and less than or equal to 75 [age 50 + 2 year look back period])
Cervical cancer screening (Pap test last 3 years) (females greater than or equal to 24 and less than or equal to 64 [age 21 + 3 year look back period])
Chlamydia screening (in reporting year) (sexually active women per Health Effectiveness Data and Information Set [HEDIS] specifications, age greater than or equal to 16 and less than or equal to 24)
Pneumococcal vaccine (age greater than or equal to 65 years) (greater than or equal to 66 [age 65 + the year to get the immunization])
Blood pressure (last 2 years) (greater than or equal to 19)
Tobacco assessment (in reporting year) (greater than or equal to 19)
</t>
  </si>
  <si>
    <t>Members age 19 years and older as of December 31 of the measurement year who were continuously enrolled from January 1 to December 31 of the measurement year, with not more than a 45 day break in coverage and who had a clinic visit</t>
  </si>
  <si>
    <t>Members can be validly excluded from a component if there is a contraindication
Members can be validly excluded from the measure if they died, or resided in a nursing home, or were a hospice patient..</t>
  </si>
  <si>
    <t>Preventive services: percentage of adult enrolled members age 19 years and older who are up-to-date for all appropriate preventive services (combination 6).</t>
  </si>
  <si>
    <t>This measure is used to assess the percentage of enrolled members age 19 years and older who are up-to-date for all appropriate preventive services (combination 6) based on age and gender.&lt;/p</t>
  </si>
  <si>
    <t>Members from the denominator who have had appropriate preventive services (combination 6) based on age and gender</t>
  </si>
  <si>
    <t>Members can be validly excluded from the measure if they died, or resided in a nursing home, or were a hospice patient.
Members can be validly excluded from a component if there is a contraindication</t>
  </si>
  <si>
    <t>Proportion dying from Cancer in an acute care setting</t>
  </si>
  <si>
    <t>Percentage of patients who died from cancer dying in an acute care setting</t>
  </si>
  <si>
    <t>Patients who died from cancer in an acute care hospital</t>
  </si>
  <si>
    <t>Patients who died from cancer.</t>
  </si>
  <si>
    <t>Population : Community, County or City, Facility, Clinician : Group/Practice, Health Plan, Integrated Delivery System, Other, Population : Regional and State</t>
  </si>
  <si>
    <t>Claims (Only), Electronic Health Record (Only), Management Data, Other, Paper Records, Registry</t>
  </si>
  <si>
    <t>0214</t>
  </si>
  <si>
    <t>Proportion of patients who died from cancer admitted to hospice for less than 3 days</t>
  </si>
  <si>
    <t>Proportion of patients who died from cancer, and admitted to hospice and spent less than 3 days there</t>
  </si>
  <si>
    <t>Patients who died from cancer and spent fewer than three days in hospice.</t>
  </si>
  <si>
    <t>Patients who died from cancer who were admitted to hospice</t>
  </si>
  <si>
    <t>Clinician Office/Clinic, Hospice, Hospital</t>
  </si>
  <si>
    <t>0216</t>
  </si>
  <si>
    <t>Proportion of patients who died from cancer admitted to the ICU in the last 30 days of life</t>
  </si>
  <si>
    <t>Patients who died from cancer and were admitted to the ICU in the last 30 days of life</t>
  </si>
  <si>
    <t>Patients who died from cancer</t>
  </si>
  <si>
    <t>0213</t>
  </si>
  <si>
    <t>Proportion of patients who died from cancer not admitted to hospice</t>
  </si>
  <si>
    <t>Proportion of patients not enrolled in hospice</t>
  </si>
  <si>
    <t>0215</t>
  </si>
  <si>
    <t>Proportion of patients who died from cancer receiving chemotherapy in the last 14 days of life</t>
  </si>
  <si>
    <t>Patients who died from cancer and received chemotherapy in the last 14 days of life</t>
  </si>
  <si>
    <t>0210</t>
  </si>
  <si>
    <t>Proportion of patients who died from cancer with more than one emergency department visit in the last 30 days of life</t>
  </si>
  <si>
    <t>Patients who died from cancer and had at least one emergency department visit in the last 30 days of life</t>
  </si>
  <si>
    <t>0211</t>
  </si>
  <si>
    <t>Proportion with more than one hospitalization in the last 30 days of life</t>
  </si>
  <si>
    <t>Percentage of patients who died from cancer with more than one hospitalization in the last 30 days of life</t>
  </si>
  <si>
    <t>Patients who died from cancer and had &gt;1 hospitalization in the last 30 days of life</t>
  </si>
  <si>
    <t>0212</t>
  </si>
  <si>
    <t>Prostate Cancer: Adjuvant Hormonal Therapy for High or Very High Risk Prostate Cancer Patients</t>
  </si>
  <si>
    <t>Percentage of patients, regardless of age, with a diagnosis of prostate cancer at high or very high risk of recurrence receiving external beam radiotherapy to the prostate who were prescribed adjuvant hormonal therapy (GnRH [gonadotropin-releasing hormone] agonist or antagonist)</t>
  </si>
  <si>
    <t>Patients who were prescribed adjuvant hormonal therapy (GnRH [gonadotropin-releasing hormone] agonist or antagonist)</t>
  </si>
  <si>
    <t>All patients, regardless of age, with a diagnosis of prostate cancer at high or very high risk of recurrence receiving external beam radiotherapy to the prostate</t>
  </si>
  <si>
    <t>Ambulatory Surgery Center, Clinician Office/Clinic, Other</t>
  </si>
  <si>
    <t>0390</t>
  </si>
  <si>
    <t>Prostate Cancer: Adjuvant Hormonal Therapy for High Risk or Very High Risk Prostate Cancer</t>
  </si>
  <si>
    <t xml:space="preserve">Ambulatory Surgery Center , Clinician Office/Clinic , Other </t>
  </si>
  <si>
    <t>Clinician - practice/group, Clinician - individual</t>
  </si>
  <si>
    <t>Prostate Cancer: Avoidance of Overuse of Bone Scan for Staging Low Risk Prostate Cancer Patients</t>
  </si>
  <si>
    <t>Percentage of patients, regardless of age, with a diagnosis of prostate cancer at low (or very low) risk of recurrence receiving interstitial prostate brachytherapy, OR external beam radiotherapy to the prostate, OR radical prostatectomy, OR cryotherapy who did not have a bone scan performed at any time since diagnosis of prostate cancer</t>
  </si>
  <si>
    <t>Patients who did not have a bone scan performed at any time since diagnosis of prostate cancer</t>
  </si>
  <si>
    <t>All patients, regardless of age, with a diagnosis of prostate cancer at low (or very low) risk of recurrence, receiving interstitial prostate brachytherapy, OR external beam radiotherapy to the prostate, OR radical prostatectomy, OR cryotherapy</t>
  </si>
  <si>
    <t>Documentation of medical reason(s) for having a bone scan performed (including documented pain, salvage therapy, other medical reasons)
Documentation of system reason(s) for having a bone scan performed (including bone scan ordered by someone other than reporting physician)</t>
  </si>
  <si>
    <t>0389</t>
  </si>
  <si>
    <t>Prostate Cancer: Three-Dimensional Radiotherapy</t>
  </si>
  <si>
    <t>Percentage of patients, regardless of age, with a diagnosis of clinically localized prostate cancer receiving external beam radiotherapy as primary therapy to the prostate with or without nodal irradiation (no metastases; no salvage therapy) who receive three-dimensional conformal radiotherapy (3D-CRT) or intensity modulated radiation therapy (IMRT)</t>
  </si>
  <si>
    <t>Patients who receive three-dimensional conformal radiotherapy (3D-CRT) or intensity modulated radiation therapy (IMRT)</t>
  </si>
  <si>
    <t>All patients, regardless of age, with a diagnosis of clinically localized prostate cancer receiving external beam radiotherapy as primary therapy to the prostate with or without nodal irradiation (no metastases; no salvage therapy)</t>
  </si>
  <si>
    <t>Ambulatory Surgery Center, Ambulatory Care : Clinician Office</t>
  </si>
  <si>
    <t>0388</t>
  </si>
  <si>
    <t>Pulmonary resection: percentage of patients with lung cancer undergoing pulmonary resection who have documentation of at least one of the specified mediastinal staging procedures.</t>
  </si>
  <si>
    <t>This measure is used to assess the percentage of patients with lung cancer undergoing pulmonary resection who have documentation of at least one of the following mediastinal staging procedures:&lt;/p</t>
  </si>
  <si>
    <t>Electronic health/medical record
Paper medical record</t>
  </si>
  <si>
    <t>Quantitative HER2 evaluation by IHC uses the system recommended by the ASCO/CAP guidelines</t>
  </si>
  <si>
    <t>Percentage of patients with quantitative breast tumor HER2 IHC evaluation using the ASCO/CAP recommended manual system or a computer-assisted system consistent with the optimal algorithm for HER2 testing as described in the current ASCO/CAP guidelines.</t>
  </si>
  <si>
    <t>Breast cancer patients receiving quantitative breast tumor HER2 IHC evaluation using the ASCO/CAP recommended manual system or a computer-assisted system consistent with the optimal algorithm for HER2 testing as described in the ASCO/CAP guideline *</t>
  </si>
  <si>
    <t>1855</t>
  </si>
  <si>
    <t>Radical Prostatectomy Pathology Reporting</t>
  </si>
  <si>
    <t>Percentage of radical prostatectomy pathology reports that include the pT category, the pN category, the Gleason score and a statement about margin status.</t>
  </si>
  <si>
    <t>Numerator:  Radical prostatectomy pathology reports that include the pT category, the pN category, Gleason score and a statement about margin status
?	Report the following CPT Category II code to confirm the inclusion of the designated elements in a radical prostatectomy pathology report:  3267F –pathology report</t>
  </si>
  <si>
    <t>All radical prostatectomy pathology reports</t>
  </si>
  <si>
    <t>Documentation of medical reason for exclusion (e.g. specimen originated from other malignant neoplasms, secondary site prostatic carcinomas, and transurethral resections of the prostate (TURP)</t>
  </si>
  <si>
    <t>1853</t>
  </si>
  <si>
    <t>Radiology: Reminder System for Screening Mammograms</t>
  </si>
  <si>
    <t>Percentage of patients undergoing a screening mammogram whose information is entered into a reminder system with a target due date for the next mammogram</t>
  </si>
  <si>
    <t>Documentation of medical reason(s) for not entering patient information into a reminder system (eg, further screening mammograms are not indicated, such as patients with a limited life expectancy, other medical reason(s))</t>
  </si>
  <si>
    <t xml:space="preserve">Hospital : Hospital , Imaging Facility </t>
  </si>
  <si>
    <t>Risk-Adjusted Morbidity and Mortality for Lung Resection for Lung Cancer</t>
  </si>
  <si>
    <t>Percentage of patients greater than or equal to 18 years of age undergoing elective  lung resection (Open or VATS wedge resection, segmentectomy, lobectomy, bilobectomy, sleeve lobectomy, pneumonectomy) for lung cancer who developed any of the following postoperative complications: reintubation, need for tracheostomy, initial ventilator support &gt; 48 hours, ARDS, pneumonia, pulmonary embolus, bronchopleural fistula, bleeding requiring reoperation, myocardial infarction or operative mortality.</t>
  </si>
  <si>
    <t>Number of patients greater than or equal to 18 years of age undergoing elective lung resection for lung cancer who developed any of the following postoperative complications: reintubation, need for tracheostomy, initial ventilator support &gt; 48 hours, ARDS, pneumonia, pulmonary embolus, bronchopleural fistula, bleeding requiring reoperation, myocardial infarction or operative mortality.</t>
  </si>
  <si>
    <t>Number of patients greater than or equal to 18 years of age undergoing elective lung resection for lung cancer.</t>
  </si>
  <si>
    <t>Emergency procedures</t>
  </si>
  <si>
    <t>Facility, Clinician : Group/Practice</t>
  </si>
  <si>
    <t>Electronic Health Record (Only), Other, Paper Records, Registry</t>
  </si>
  <si>
    <t>1790</t>
  </si>
  <si>
    <t>Screening Colonoscopy Adenoma Detection Rate</t>
  </si>
  <si>
    <t>The percentage of patients age 50 years or older with at least one conventional adenoma or colorectal cancer detected during screening colonoscopy</t>
  </si>
  <si>
    <t>Number of patients age 50 years or older with at least one conventional adenoma or colorectal cancer detected during screening colonoscopy</t>
  </si>
  <si>
    <t>Patients age 50 years or older undergoing a screening colonoscopy</t>
  </si>
  <si>
    <t>Sentinel Lymph Node Biopsy for Invasive Breast Cancer</t>
  </si>
  <si>
    <t>The percentage of clinically node negative (clinical stage T1N0M0 or T2N0M0) breast cancer patients who undergo a sentinel lymph node (SLN) procedure</t>
  </si>
  <si>
    <t>Patients who undergo a SLN procedure</t>
  </si>
  <si>
    <t>Patients aged 18 and older with primary invasive breast cancer</t>
  </si>
  <si>
    <t>Documentation of reason(s) sentinel lymph node biopsy not performed (e.g., reasons could include but not limited to; non-invasive cancer, incidental discovery of breast cancer on prophylactic mastectomy, incidental discovery of breast cancer on reduction mammoplasty, pre-operative biopsy proven lymph node (LN) metastases, inflammatory carcinoma, stage 3 locally advanced cancer, recurrent invasive breast cancer, patient refusal after informed consent)</t>
  </si>
  <si>
    <t>Statewide cancer registries</t>
  </si>
  <si>
    <t>Number of central, population-based registries from the 50 States and the District of Columbia that capture case information on at least 95 percent of the expected number of reportable cancers</t>
  </si>
  <si>
    <t>Number of States covered by NPCR and SEER programs that capture information on at least 95 percent of expected number of malignant cases occurring in the State residents each year</t>
  </si>
  <si>
    <t>SEER (NIH/NCI); NPCR (CDC/NCCDPHP)</t>
  </si>
  <si>
    <t>Thyroid nodules: percentage of patients with a diagnosis of thyroid nodule(s) who had a fine needle aspiration biopsy performed.</t>
  </si>
  <si>
    <t>This measure is used to assess the percentage of patients with a diagnosis of thyroid nodule(s) who had a fine needle aspiration biopsy performed following a thyroid sonogram.&lt;/p</t>
  </si>
  <si>
    <t>Thyroid nodules: percentage of patients with thyroid nodule(s) who had a documented physical examination description of the nodule that included all of the following: measurement, texture, mobility, location and presence or absence of palpable cervical lymph node.</t>
  </si>
  <si>
    <t>This measure is used to assess the percentage of patients with thyroid nodule(s) who had a documented physical examination description of the nodule that included all of the following: measurement (longest dimension), texture (hard, firm, soft), mobility, location (which lobe and location within lobe) and presence or absence of palpable cervical lymph node.&lt;/p</t>
  </si>
  <si>
    <t>Trastuzumab administered to patients with AJCC stage I (T1c) – III and human epidermal growth factor receptor 2 (HER2) positive breast cancer who receive adjuvant chemotherapy</t>
  </si>
  <si>
    <t>Percentage of adult patients (aged 18 or over) with invasive breast cancer that is HER2/neu positive who are administered trastuzumab</t>
  </si>
  <si>
    <t>Trastuzumab administered within 12 months of diagnosis</t>
  </si>
  <si>
    <t>Adult women with AJCC stage I (T1c) –III, HER2/neu positive breast cancer who receive chemotherapy</t>
  </si>
  <si>
    <t>•	Patient history of metastatic cancer
•	Multiple primaries prior to or within the measurement period
•	Patient metastatic at diagnosis
•	Patient transfer to practice after initiation of chemotherapy
•	Patient still receiving anthracycline-based chemotherapy
•	Patient declined
•	Patient died or transferred within 12 months of diagnosis
•	Contraindication or other clinical exclusion</t>
  </si>
  <si>
    <t>1858</t>
  </si>
  <si>
    <t>Unnecessary Screening Colonoscopy in Older Adults</t>
  </si>
  <si>
    <t>Percentage of patients age 86 or older who received an unnecessary screening colonoscopy.</t>
  </si>
  <si>
    <t>Colonoscopy examinations performed on patients aged 86 and older for screening purposes only. Denominator Criteria (Eligible Cases): Patients aged â‰¥ 8650 years on the date of the procedure AND Patient encounter during the reporting period (CPT or HCPCS): 45378, 45380, 45381, 45383, 45384, 45385, and G0121</t>
  </si>
  <si>
    <t>Colonoscopy examinations performed on patients aged 86 and older for screening purposes only reported with CPT / HCPCS codes 45378, 45380, 45381, 45383, 45384, 45385, and G0121.</t>
  </si>
  <si>
    <t>Uterine cervix cancer deaths</t>
  </si>
  <si>
    <t>Uterine cervix cancer death rate</t>
  </si>
  <si>
    <t>Number of female deaths due to cancer of the uterine cervix (ICD-10 code C53)</t>
  </si>
  <si>
    <t>NVSS- M (CDC/NCHS); Bridged-race population estimates for census 2000 and 2010 (CDC, Census, CDC/NCHS and Census, CDC/NCHS); Population estimates (census)</t>
  </si>
  <si>
    <t>Accidental Puncture or Laceration Rate (PDI #1)</t>
  </si>
  <si>
    <t>Accidental punctures or lacerations (secondary diagnosis) during procedure per 1,000 discharges for patients ages 17 years and younger. Includes metrics for discharges grouped by risk category. Excludes obstetric discharges, spinal surgery discharges, discharges with accidental puncture or laceration as a principal diagnosis, discharges with accidental puncture or laceration as a secondary diagnosis that is present on admission, normal newborns, and neonates with birth weight less than 500 grams.
[NOTE: The software provides the rate per hospital discharge. However, common practice reports the measure as per 1,000 discharges. The user must multiply the rate obtained from the software by 1,000 to report events per 1,000 hospital discharges.]</t>
  </si>
  <si>
    <t>Discharges, among cases meeting the inclusion and exclusion rules for the denominator, with any secondary ICD-10-CM diagnosis codes for accidental puncture or laceration during a procedure.</t>
  </si>
  <si>
    <t>Surgical and medical discharges, for patients ages 17 years and younger. Surgical and medical discharges are defined by specific MS-DRG codes.</t>
  </si>
  <si>
    <t>Exclude cases:
• with a principal ICD-10-CM diagnosis code (or secondary diagnosis present on admission) for accidental puncture  or laceration during a procedure (see above)
• with any-listed ICD-10-PCS procedure codes for spine surgery
• normal newborn
• neonate with birth weight less than 500 grams (Birth Weight Category 1)
• MDC 14 (pregnancy, childbirth, and puerperium)
• with missing gender (SEX=missing), age (AGE=missing), quarter (DQTR=missing), year (YEAR=missing) or principal  diagnosis (DX1=missing)
Note: The Denominator Exclusions are identical for Overall and Risk Categories 1, 2, 3, 4, 5, 6, 9</t>
  </si>
  <si>
    <t>OPUS</t>
  </si>
  <si>
    <t>0344</t>
  </si>
  <si>
    <t>Admission to neonatal intensive care unit at term.</t>
  </si>
  <si>
    <t>Admission to NICU of neonate birthweight = 2500 grams and = 37 weeks gestational age (GA) for &gt;1 day    Inborns only   BW = 2500 grams, GA = 37 weeks, and NICU admission (day or charge) within one day of birth for greater than a day.  Excludes cases with congenital anomalies (DX codes 740-759.9) fetal hydrops (778.0), dwarfism (259.4), or neonatal abstinence syndrome (779.5)
OR 
Inborns with BW = 2500 grams and GA = 37 weeks and transferred to another hospital (UB92/UB04 disp=02 or =05) within 1 day of birth and excluding cases with congenital anomalies (DX codes 740-759.9), fetal hydrops ( 778.0), dwarfism ( 259.4) or neonatal abstinence syndrome ( 779.5)</t>
  </si>
  <si>
    <t>All deliveries during occurring during the period under review</t>
  </si>
  <si>
    <t>0747</t>
  </si>
  <si>
    <t>Not Recommended</t>
  </si>
  <si>
    <t>Percentage of the adult (age 18 and up) civilian non-institutionalized population which are current smokers; with current smoking defined as those persons who have smoked 100 or more cigarettes in their lifetime and who currently smoke every day or some days.</t>
  </si>
  <si>
    <t>Current smoking: having smoked 100 or more cigarettes in ones lifetime AND currently smoking every day or some days.</t>
  </si>
  <si>
    <t>The NHIS survey is conducted among the adult (age 18 and older) civilian non-institutionalized population of the United States. Survey data are then weighted to census data to ensure that they are representative of the nation.</t>
  </si>
  <si>
    <t>Persons serving in the U.S. military.
Institutionalized persons.</t>
  </si>
  <si>
    <t>2015</t>
  </si>
  <si>
    <t>Unassigned Draft</t>
  </si>
  <si>
    <t>Adverse Outcome Index</t>
  </si>
  <si>
    <t>The rate and severity of adverse events in the obstetric population during their delivery hospitalization</t>
  </si>
  <si>
    <t>Any delivery with one or more of the adverse events</t>
  </si>
  <si>
    <t>Total deliveries occurring during the time frame under review</t>
  </si>
  <si>
    <t>Claims (Only), Electronic Health Record (Only), Other, Paper Records, Pharmacy</t>
  </si>
  <si>
    <t>1769</t>
  </si>
  <si>
    <t>Alcohol abstinence, prenatal</t>
  </si>
  <si>
    <t>Abstinence from alcohol, cigarettes, and illicit drugs among pregnant women-Alcohol</t>
  </si>
  <si>
    <t>Number of pregnant females aged 15 to 44 years reporting no alcohol use in past 30 days</t>
  </si>
  <si>
    <t>Number of pregnant females aged 15 to 44 years</t>
  </si>
  <si>
    <t>National</t>
  </si>
  <si>
    <t>NSDUH</t>
  </si>
  <si>
    <t>Anencephaly</t>
  </si>
  <si>
    <t>Rate of anencephaly</t>
  </si>
  <si>
    <t>Cases of anencephaly</t>
  </si>
  <si>
    <t>Number of live births</t>
  </si>
  <si>
    <t>NBDPN, NVSS-N</t>
  </si>
  <si>
    <t>Appropriate  DVT prophylaxis in women undergoing cesarean delivery</t>
  </si>
  <si>
    <t>Number of women undergoing cesarean delivery who receive either fractionated or unfractionated heparin or heparinoid, or pneumatic compression devices prior to surgery</t>
  </si>
  <si>
    <t>All women undergoing cesarean delivery.</t>
  </si>
  <si>
    <t>Not receiving medical anticoagulation</t>
  </si>
  <si>
    <t>Other, Paper Records, Pharmacy</t>
  </si>
  <si>
    <t>0473</t>
  </si>
  <si>
    <t>Reopened</t>
  </si>
  <si>
    <t>Appropriate Prophylactic Antibiotic Received Within One Hour Prior to Surgical Incision – Cesarean section.</t>
  </si>
  <si>
    <t>Percentage of patients undergoing cesarean section who receive appropriate prophylactic antibiotics within 60 minutes of the start of the cesarean delivery, unless the patient is already receiving appropriate antibiotics</t>
  </si>
  <si>
    <t>Facility, Population : Regional and State</t>
  </si>
  <si>
    <t>0472</t>
  </si>
  <si>
    <t>Draft</t>
  </si>
  <si>
    <t>Appropriate Treatment for Children With Upper Respiratory Infection (URI)</t>
  </si>
  <si>
    <t>Percentage of children 3 months to 18 years of age with a diagnosis of upper respiratory infection (URI) who were not dispensed an antibiotic medication.</t>
  </si>
  <si>
    <t>Patients who were dispensed antibiotic medication on or within 3 days after an outpatient or ED encounter for upper respiratory infection (URI) during the intake period (a higher rate is better). The measure is reported as an inverted rate (i.e. 1- numerator/denominator) to reflect the number of children that were not dispensed an antibiotic.</t>
  </si>
  <si>
    <t>All children age 3 months as of July 1 of the year prior to the measurement year to 18 years as of June 30 of the measurement year who had an ED or outpatient visit with only a diagnosis of nonspecific upper respiratory infection (URI) during the intake period (July 1st of the year prior to the measurement year to June 30th of the measurement year).</t>
  </si>
  <si>
    <t>Exclude Episode Dates where a new or refill prescription for an antibiotic medication was filled 30 days prior to the Episode Date or was active on the Episode Date.
Exclude Episode Dates where the patient had a claim/encounter with a competing diagnosis on or three days after the Episode Date.</t>
  </si>
  <si>
    <t>0069</t>
  </si>
  <si>
    <t>Birth dose of hepatitis B vaccine and hepatitis B immune globulin for newborns of hepatitis B surface antigen (HBsAg) positive mothers</t>
  </si>
  <si>
    <t>Percentage of infants born to hepatitis B surface antigen (HBsAg)-positive mothers who receive a birth dose of hepatitis B virus (HBV) vaccine and hepatitis B immune globulin (HBIG)</t>
  </si>
  <si>
    <t>Number of infants born to HBsAg positive mothers who receive a birth dose of HBV vaccine and HBIG upon delivery</t>
  </si>
  <si>
    <t>Number of infants born to mothers who tested positive for HBsAg during prenatal screening or upon admission to the hospital for delivery</t>
  </si>
  <si>
    <t>Pregnancies of HBsAg positive mothers which result in any one of the following:  stillbirths, voluntary abortions, miscarriages</t>
  </si>
  <si>
    <t>Electronic Health Record (Only), Laboratory, Other, Paper Records, Pharmacy, Registry</t>
  </si>
  <si>
    <t>0479</t>
  </si>
  <si>
    <t>Birth Trauma</t>
  </si>
  <si>
    <t xml:space="preserve">All inborn babies who suffer one of a specific set of injuries during delivery. </t>
  </si>
  <si>
    <t>All newborns meeting diagnostic criteria</t>
  </si>
  <si>
    <t>As part of the AOI, all deliveries</t>
  </si>
  <si>
    <t>0742</t>
  </si>
  <si>
    <t>Birth Trauma – Injury to Neonate (PSI 17)</t>
  </si>
  <si>
    <t>Percentage of newborn discharges with an ICD-9-CM diagnosis code of birth trauma in a one-year time period.</t>
  </si>
  <si>
    <t>Discharges among cases meeting the inclusion and exclusion rules for the denominator with ICD-9-CM codes for birth trauma in any diagnosis field</t>
  </si>
  <si>
    <t>All newborn discharges</t>
  </si>
  <si>
    <t>0474</t>
  </si>
  <si>
    <t>This is a measure of the effect that obstetrical care provider´s labor management strategies have on their laboring patient´s risk for cesarean birth.  The target population is limited to women who attempt labor with a singleton vertex pregnancy without a history of a prior cesarean birth and give birth between 37 and 42 weeks of gestation.</t>
  </si>
  <si>
    <t>Number of cesarean births.</t>
  </si>
  <si>
    <t>Women without a history of a prior cesarean birth who attempted labor and gave birth to a single baby in vertex presentation between 37 and 42 weeks of gestation.</t>
  </si>
  <si>
    <t>The denominator excludes women with any of the following: 
1.	Gestational age at birth of less than 37 weeks or greater than 42 weeks.
2.	History of a prior cesarean birth.
3.	Multiple gestation.
4.	Not in vertex presentation.
5.	Did not attempt to have a vaginal birth by attempting labor.</t>
  </si>
  <si>
    <t>Facility, Clinician : Individual</t>
  </si>
  <si>
    <t>2892</t>
  </si>
  <si>
    <t>CSAC Not Approved</t>
  </si>
  <si>
    <t>Blood folate concentration: reproductive-aged women</t>
  </si>
  <si>
    <t>Percent of women of childbearing potential who have lower red blood-cell folate concentrations</t>
  </si>
  <si>
    <t>Number of non-pregnant women aged 15 to 44 years with red-blood-cell (RBC) folate concentration &lt;337 ng/mL, below the 25th percentile of RBC concentrations among this group in 2007-2010</t>
  </si>
  <si>
    <t>Number of non-pregnant women aged 15 to 44 years with RBC concentrations</t>
  </si>
  <si>
    <t>NHANES</t>
  </si>
  <si>
    <t>Breastfeeding at 1 year</t>
  </si>
  <si>
    <t>Percent of infants who are breastfed-At 1 year</t>
  </si>
  <si>
    <t>Number of caregivers of children born in a cohort year who indicate their child was breastfed any amount at 1 year of age</t>
  </si>
  <si>
    <t>Number of children aged 19-35 months born in the same cohort year</t>
  </si>
  <si>
    <t>National, State</t>
  </si>
  <si>
    <t>NIS</t>
  </si>
  <si>
    <t>Breastfeeding at 6 months</t>
  </si>
  <si>
    <t>Percent of infants who are breastfed-At 6 months</t>
  </si>
  <si>
    <t>Number of caregivers of children born in a cohort year who indicate their child was breastfed any amount at 6 months of age</t>
  </si>
  <si>
    <t>Number of children aged 19 to 35 months born in the same cohort year</t>
  </si>
  <si>
    <t>Breastfeeding, ever</t>
  </si>
  <si>
    <t>Percent of infants who are breastfed-Ever</t>
  </si>
  <si>
    <t>Number of caregivers of children born in a cohort year who indicate their child was ever breastfed or fed breast milk</t>
  </si>
  <si>
    <t>Breastfeeding, exclusively through 3 months</t>
  </si>
  <si>
    <t>Percent of infants who are breastfed-Exclusively through 3 months</t>
  </si>
  <si>
    <t>Number of caregivers of children born in a cohort year who indicate their child was exclusively breastfed (given nothing but breast milk) through 3 months of age</t>
  </si>
  <si>
    <t>Breastfeeding, exclusively through 6 months</t>
  </si>
  <si>
    <t>Percent of infants who are breastfed-Exclusively through 6 months</t>
  </si>
  <si>
    <t>Number of caregivers of children born in a cohort year who indicate their child was exclusively breastfed (given nothing but breast milk) through 6 months of age</t>
  </si>
  <si>
    <t>CDC NHSN Central Line-Associated Bloodstream Infection (CLABSI) Event</t>
  </si>
  <si>
    <t>Settings: Surveillance will occur in any of four types of locations: (1) intensive care units (ICU), (2) specialty care areas (includes hematology/oncology wards, bone marrow transplant units, solid organ transplant units, inpatient dialysis units, long term acute care areas, (3) neonatal intensive care units (NICU), and (4) any other patient care location in the institution (e.g., surgical wards).
Requirements: Surveillance for CLABSI in at least one location in the healthcare institution for at least one calendar month as indicated in the Patient Safety Monthly Reporting Plan (CDC 57.75A).
Definitions: Primary bloodstream infections are classified according to the criteria used, as laboratory-confirmed bloodstream infection (LCBI). Report only those events that are with the nursing care area where the patient was assigned when the BSI was acquired and are central line-associated (a central line or umbilical catheter was in place at the time of, or within 48 hours before, onset of the event). If the BSI develops in a patient within 48 hours of discharge from a location, indicate the discharging location on the infection report, not the current location of the patient.
Central line: An intravascular catheter that terminates at or close to the heart or in one of the great vessels which is used for infusion, withdrawal of blood, or hemodynamic monitoring. The following are considered great vessels for the purpose of reporting central-line infections and counting central-line days in the NHSN system: Aorta, pulmonary artery, superior vena cava, inferior vena cava, brachiocephalic veins, internal jugular veins, subclavian veins, external iliac veins, and common femoral veins.
	NOTE: An introducer is considered an intravascular catheter. 
	NOTE: In neonates, the umbilical artery/vein is considered a great vessel.
NOTE: Neither [the location of] the insertion site nor the type of device may be used to determine if a line qualifies as a central line. The device must terminate in one of these vessels or in or near the heart to qualify as a central line. 
NOTE: Pacemaker wires and other nonlumened devices inserted into central blood vessels or the heart are not considered central lines, because fluids are not infused, pushed, nor withdrawn through such devices.
Infusion: The introduction of a solution through a blood vessel via a catheter lumen. This may include continuous infusions such as nutritional fluids or medications, or it may include intermittent infusions such as flushes or IV antimicrobial administration, or blood, in the case of transfusion or hemodialysis.
	NOTE: There is no minimum period of time that the central line must be in place in order for the BSI to be considered central line-associated. 
Umbilical Catheter: A central vascular device inserted through the umbilical artery or vein in a neonate.
Temporary Central Line: 
	Non-tunneled catheter.
Permanent Central Line: Includes
Tunneled catheters, including certain dialysis catheters 
Implanted catheters (including ports).
Criterion 3 is used for neonates. 
Criterion 3:	  Patient &lt; 1 year of age has at least one of the following signs or symptoms: fever (&gt;38oC, rectal), hypothermia (&lt;37oC, rectal), apnea, or bradycardia and signs and symptoms and positive laboratory results are not related to an infection at another site and
at least one of the following:
a.	common skin contaminant (e.g., diphtheroids, Bacillus sp., Propionibacterium sp.,
coagulase-negative staphylococci, or micrococci) is cultured from two or more blood  cultures drawn on separate occasions.
b.	common skin contaminant (e.g., diphtheroids, Bacillus sp., Propionibacterium sp.,
coagulase-negative staphylococci, or micrococci) is cultured from at least one blood culture from a patient with an intravascular line, and physician institutes appropriate antimicrobial therapy.</t>
  </si>
  <si>
    <t>Primary bloodstream infections (BSI) are classified according to the criteria used, either as laboratory-confirmed bloodstream infection (LCBI) or clinical sepsis (CSEP). CSEP may be used to report only primary BSI in neonates (&lt; 30 days old) and infants (&lt; 1 year old). Report BSIs that are central line-associated (i.e., a central line or umbilical catheter was in place at the time of, or within 48 hours before, onset of the event).
NOTE: There is no minimum period of time that the central line must be in place in order for the BSI to be considered central line-associated.</t>
  </si>
  <si>
    <t>For NICUs, the number of patients with one or more central lines of any type is collected daily, at the same time each day, during the month and recorded on the Denominators for Intensive Care Unit (ICU)/Other Locations (Not NICU or Specialty Care Area (SCA)) (CDC 57.118). Only the totals for the month are entered into NHSN. When denominator data are available from electronic sources (e.g., central line days from electronic charting), these sources may be used as long as the counts are not substantially different (+/-5%) from manually-collected counts.  In NICUs, the number of patients with central lines and those with umbilical catheters is collected daily, at the same time each day, during the month. If a patient has both an umbilical catheter and a central line, count the day only as an umbilical catheter day.  Patients are further stratified by birthweight in five
categories since risk of BSI also varies by birthweight.</t>
  </si>
  <si>
    <t>Neither the insertion site nor the type of device may be used to determine if a line qualifies as a central line. The device must terminate in one of these vessels or in or near the heart to qualify as a central line.  An introducer is considered an intravascular catheter, and depending on the location of its tip, may be a central line.  Pacemaker wires and other nonlumened devices inserted into central blood vessels or the heart are not considered central lines, because fluids are not infused, pushed, nor withdrawn through such devices.
The following devices are not considered central lines: extracorporeal membrane oxygenation (ECMO), femoral arterial catheters and Intraaortic balloon pump (IABP) devices.</t>
  </si>
  <si>
    <t>Population : Community, County or City, Facility, Other, Population : Regional and State</t>
  </si>
  <si>
    <t>1773</t>
  </si>
  <si>
    <t>Withdrawn</t>
  </si>
  <si>
    <t>Children with MSI who underwent surgery under continued anesthesia immediately following sedated</t>
  </si>
  <si>
    <t>Percentage of children and adolescents (birth to 18 years of age) with clinical, laboratory, and radiological evidence of deep musculoskeletal infection identified to have indications for surgery or procedure who were taken immediately to the operating room or radiology anesthesia unit under continued anesthesia immediately following sedated MRI.</t>
  </si>
  <si>
    <t>The measure numerator will be the number of children who were evaluated for possible deep musculoskeletal infection who had an initial MRI scan duration of less than 55 minutes.  The measure will calculate the percentage of cases that met this threshold.</t>
  </si>
  <si>
    <t>The measure denominator will be the number of children who were evaluated for possible deep musculoskeletal infection or related conditions who are indicated to undergo initial MRI during the diagnostic process following emergency room triage or direct admission to the hospital.</t>
  </si>
  <si>
    <t>Population : Community, County or City, Facility, Clinician : Group/Practice, Other, Population : Regional and State</t>
  </si>
  <si>
    <t>Imaging-Diagnostic, Other</t>
  </si>
  <si>
    <t>2823</t>
  </si>
  <si>
    <t>Chlamydia Screening and Follow Up</t>
  </si>
  <si>
    <t>The percentage of female adolescents 18 years of age who had a chlamydia screening test with proper follow-up.</t>
  </si>
  <si>
    <t>Adolescents who had documentation of a chlamydia screening test with proper follow-up by the time they turn 18 years of age.</t>
  </si>
  <si>
    <t>Sexually active female adolescents with a visit who turned 18 years of age during the measurement year.</t>
  </si>
  <si>
    <t>Electronic Health Record (Only), Laboratory, Paper Records, Pharmacy</t>
  </si>
  <si>
    <t>1395</t>
  </si>
  <si>
    <t>Cigarette abstinence, prenatal</t>
  </si>
  <si>
    <t>Abstinence from alcohol, cigarettes, and illicit drugs among pregnant women-Cigarette smoking</t>
  </si>
  <si>
    <t>The number of women with a recent live birth who report not smoking during pregnancy in states that use the 2003 standard certificate of birth</t>
  </si>
  <si>
    <t>Number of women with a recent live birth in states that use the 2003 standard certificate of birth</t>
  </si>
  <si>
    <t>NVSS-N</t>
  </si>
  <si>
    <t>Contraceptive Care - Access to LARC</t>
  </si>
  <si>
    <t>Percentage of women aged 15-44 years at risk of unintended pregnancy that is provided a long-acting reversible method of contraception (i.e., implants, intrauterine devices or systems (IUD/IUS).
It is an access measure  because it is intended to identify situations in which women do not have access to the long-acting reversible methods of contraception (LARC), i.e., contraceptive implants and intrauterine devices.</t>
  </si>
  <si>
    <t>Women aged 15-44 years of age at risk of unintended pregnancy who were provided a long-acting reversible method of contraception (LARC), i.e., intrauterine device or  implant.</t>
  </si>
  <si>
    <t>All women aged 15-44 years of age who are at risk of unintended pregnancy.</t>
  </si>
  <si>
    <t>The following categories of women are excluded from the denominator:  (1) those who are infecund for non-contraceptive reasons;  (2) women who had a live birth in the last 2 months of the measurement year; or (3) women were still pregnant or their pregnancy outcome was unknown at the end of the year.</t>
  </si>
  <si>
    <t>Facility, Health Plan, Population : Regional and State</t>
  </si>
  <si>
    <t>2904</t>
  </si>
  <si>
    <t>Contraceptive Care – Most &amp; Moderately Effective Methods</t>
  </si>
  <si>
    <t>Women aged 15-44 years of age at risk of unintended pregnancy who are provided a most (sterilization, intrauterine device, implant) or moderately (pill, patch, ring, injectable, diaphragm) effective method of contraception.</t>
  </si>
  <si>
    <t>Women aged 15-44 years of age who are at risk of unintended pregnancy.</t>
  </si>
  <si>
    <t>The following categories of women are excluded from the denominator:  (1) those who are infecund for non-contraceptive reasons;  (2) those who had a live birth in the last 2 months of the measurement year; or (3) those who were still pregnant or their pregnancy outcome was unknown at the end of the year.</t>
  </si>
  <si>
    <t>2903</t>
  </si>
  <si>
    <t>Contraceptive Care - Postpartum</t>
  </si>
  <si>
    <t>Primary measure:  Women ages 15 through 44 who had a live birth and were provided a most (sterilization, intrauterine device, implant) or moderately (pill, patch, ring, injectable, diaphragm) effective method of contraception within 3 and 60 days of delivery.
Sub-measure:  Women ages 15 through 44 who had a live birth and were provided a long-acting reversible method of contraception (LARC) within 3 and 60 days of delivery.</t>
  </si>
  <si>
    <t>Women ages 15 through 44 who had a live birth in a 12-month measurement year.</t>
  </si>
  <si>
    <t>The following categories are excluded from the denominator:  (1) deliveries that did not end in a live birth (i.e., miscarriage, ectopic, stillbirth or induced abortion); and (2) deliveries that occurred during the last two months of the measurement year.</t>
  </si>
  <si>
    <t>Health Plan, Population : Regional and State</t>
  </si>
  <si>
    <t>2902</t>
  </si>
  <si>
    <t>Counseling for Women of Childbearing Potential with Epilepsy</t>
  </si>
  <si>
    <t>All female patients of childbearing potential (12–44 years old) diagnosed with epilepsy who were counseled or referred for counseling for how epilepsy and its treatment may affect contraception OR pregnancy at least once a year</t>
  </si>
  <si>
    <t>Female patients or caregivers counseled* at least once a year about how epilepsy and its treatment may affect contraception OR pregnancy.
*Counseling should include a discussion about folic acid supplementation, contraception, potential anti-seizure medications effect(s) on pregnancy, safe pregnancies, and breastfeeding.</t>
  </si>
  <si>
    <t>All females of childbearing potential (12-44 years old) with a diagnosis of epilepsy.</t>
  </si>
  <si>
    <t>Excluded: patients diagnosed with menopause or surgically sterile.
Exceptions: 
Patient has a diagnosis of neurodevelopmental disorder, encephalopathy, hydrocephalus, brain injury, or cerebral palsy.
Patient has a diagnosis of severe cognitive impairment or severe intellectual disability.</t>
  </si>
  <si>
    <t>1814</t>
  </si>
  <si>
    <t>Deaths: infants with Down syndrome</t>
  </si>
  <si>
    <t>One-year mortality rate for infants with Down syndrome</t>
  </si>
  <si>
    <t>Number of live born infants with a confirmed Down syndrome diagnosis who died in the first year of life</t>
  </si>
  <si>
    <t>Number of live born infants with a confirmed Down syndrome diagnosis</t>
  </si>
  <si>
    <t>NBDPN</t>
  </si>
  <si>
    <t>Diabetes and Pregnancy: Avoidance of Oral Hypoglycemic Agents</t>
  </si>
  <si>
    <t>This measure identifies pregnant women with diabetes who are not taking an oral hypoglycemic agent.</t>
  </si>
  <si>
    <t>Patients in the denominator who are not taking an oral hypoglycemic agent.</t>
  </si>
  <si>
    <t>Pregnant women with a diagnosis of non-gestational diabetes prior to pregnancy.</t>
  </si>
  <si>
    <t>No claims for gestational diabetes anytime after pregnancy onset date, no diagnosis of miscarriage or abortion anytime after the pregnancy onset date, no claims for polycystic ovaries when determining pre-pregnancy diabetes diagnosis.</t>
  </si>
  <si>
    <t>Ambulatory Care : Clinic/Urgent Care, Ambulatory Care : Clinician Office, Other</t>
  </si>
  <si>
    <t>Population : Community, County or City, Clinician : Group/Practice, Health Plan, Clinician : Individual, Integrated Delivery System</t>
  </si>
  <si>
    <t>0582</t>
  </si>
  <si>
    <t>Duration of Sedated MRI for Children with Suspected Deep Musculoskeletal Infection</t>
  </si>
  <si>
    <t>The measure numerator will be the number of children who were evaluated for possible deep musculoskeletal infection who had an initial MRI scan duration of less than 55 minutes.</t>
  </si>
  <si>
    <t>The measure denominator will be the number of children or adolescents (birth to 18 years of age) who were evaluated for possible deep musculoskeletal infection or related conditions who are indicated to undergo initial MRI during the diagnostic process following emergency room triage or direct admission to the hospital.</t>
  </si>
  <si>
    <t>Children would be excluded who have multi-focal disease, which is known prior to the MRI.</t>
  </si>
  <si>
    <t>2825</t>
  </si>
  <si>
    <t>End stage renal disease (ESRD): percentage of patient months for all pediatric (&amp;lt; 18 years old) in-center hemodialysis patients in which the delivered dose of hemodialysis (calculated from the last measurement of the month using the UKM or Daugirdas II formula) was spKt/V &amp;ge; 1.2.</t>
  </si>
  <si>
    <t xml:space="preserve"> This measure is used to assess the percentage patient months for all pediatric (less than 18 years old) in-center hemodialysis patients in which the delivered dose of hemodialysis (calculated from the last measurements of the month using the urea kinetic modeling [UKM] or Daugirdas II formula) was a spKt/V greater than or equal to 1.2.  </t>
  </si>
  <si>
    <t xml:space="preserve"> 
Number of patient months from the denominator in which the delivered dose of hemodialysis (calculated from the last measurement of the month using the urea kinetic modeling [UKM] or Daugirdas II formula) was a spKt/V greater than or equal to 1.2 &lt;/p&gt;
&lt;p class="Note"&gt;&lt;strong&gt;Note&lt;/strong&gt;: &lt;/p&gt;
&lt;ul class="Note" style="list-style-type: disc;"&gt;
    &lt;li&gt;Months with spKt/V greater than or equal to 1.2 are counted in the numerator. Eligible spKt/V values are those greater than or equal to 1.2 during the reporting month. The last spKt/V value reported, not including missing, expired, and not performed, is selected when multiple values are reported in the month. &lt;/li&gt;
    &lt;li&gt;Missing, expired, and not performed are not counted as achieving the minimum spKt/V threshold. &lt;/li&gt;
&lt;/ul&gt;
&lt;p&gt;&lt;strong&gt;Exclusions&lt;/strong&gt;&lt;br /&gt;
Unspecified  </t>
  </si>
  <si>
    <t xml:space="preserve"> 
To be included in the denominator for particular month, a patient must be on hemodialysis for the entire month, must be less than 18 years old at the beginning of the month, must have had end-stage renal disease (ESRD) for greater than 90 days at the beginning of the month, must be on thrice weekly in-center hemodialysis during the month, and must be assigned to that facility for the entire month. &lt;/p&gt;
&lt;p class="Note"&gt;&lt;strong&gt;Note&lt;/strong&gt;: &lt;/p&gt;
&lt;ul class="Note" style="list-style-type: disc;"&gt;
    &lt;li&gt;Patients with missing Kt/V values are not excluded from the measure. Therefore, patients for whom a Kt/V value is missing for the month are still included in the denominator. This is designed to ensure that facilities will still be evaluated for the measure. &lt;/li&gt;
    &lt;li&gt;Refer to the original measure documentation for additional denominator details and calculation algorithm/measure logic. &lt;/li&gt;
&lt;/ul&gt;
&lt;p&gt;&lt;strong&gt;Exclusions&lt;/strong&gt;&lt;br /&gt;
Exclusions that are implicit in the denominator definition include: &lt;/p&gt;
&lt;ol style="list-style-type: decimal;" start="1"&gt;
    &lt;li&gt;Patients on home hemodialysis &lt;/li&gt;
    &lt;li&gt;Patients on peritoneal dialysis &lt;/li&gt;
    &lt;li&gt;Patients on ESRD less than 91 days &lt;/li&gt;
    &lt;li&gt;Patients not on thrice weekly dialysis &lt;/li&gt;
    &lt;li&gt;Patients not assigned to the facility for the entire month &lt;/li&gt;
&lt;/ol&gt;&lt;/div&gt;</t>
  </si>
  <si>
    <t>Ambulatory Procedure/Imaging Center
Hospital Outpatient
Managed Care Plans</t>
  </si>
  <si>
    <t>Administrative clinical data
Registry data</t>
  </si>
  <si>
    <t>Fetal deaths</t>
  </si>
  <si>
    <t>Rate of fetal deaths at 20 or more weeks of gestation</t>
  </si>
  <si>
    <t>Number of fetal deaths (20 or more weeks of gestation)</t>
  </si>
  <si>
    <t>Number of live births plus fetal deaths (20 or more weeks gestation)</t>
  </si>
  <si>
    <t>NV, NVSS-FD</t>
  </si>
  <si>
    <t>First NICU Temperature &lt; 36 degrees Centigrade</t>
  </si>
  <si>
    <t>Proportion of infants with birth weights between 501 to 1500 grams with first temperature measured within one hour of admission to the neonatal intensive care unit (NICU) below 36 degrees centigrade.</t>
  </si>
  <si>
    <t>Infants whose birth weight is between 501-1500 grams and whose temperature first measured within one hour of admission to the NICU and is less than 36 degrees centigrade.</t>
  </si>
  <si>
    <t>Number of infants with birth weights between 501 and 1500 grams whose temperature was measured within one hour of admission to the NICU.</t>
  </si>
  <si>
    <t>1. Infants outside the birth weight range 501 to 1500 grams.
2. Outborn infants admitted more than 28 days after birth.
3. Outborn infants who have been home prior to admission.
4. Infants not admitted to the NICU.
5. Infants whose temperature is not measured within one hour of admission to the
   NICU.</t>
  </si>
  <si>
    <t>Claims (Only), Paper Records, Registry</t>
  </si>
  <si>
    <t>0482</t>
  </si>
  <si>
    <t>First temperature measured within one hour of admission to the NICU.</t>
  </si>
  <si>
    <t>Percent of NICU admissions with a birth weight of 501-1500g with a first temperature taken within 1 hour of NICU admission.</t>
  </si>
  <si>
    <t>Infants 501 to 1500 grams with first temperature taken within 1 hr of NICU
admission</t>
  </si>
  <si>
    <t>Infants whose birth weight is between 501 and 1500 grams who are admitted to a NICU in the reporting hospital.</t>
  </si>
  <si>
    <t>1. Infants outside the birth weight range 501 to 1500 grams.
2. Outborn infants admitted more than 28 days after birth.
3. Outborn infants who have been home prior to admission.
4. Infants not admitted to the NICU.</t>
  </si>
  <si>
    <t>0481</t>
  </si>
  <si>
    <t>Five minute APGAR less than 7</t>
  </si>
  <si>
    <t xml:space="preserve">All infants who meet above criteria. </t>
  </si>
  <si>
    <t>For the AOI composite: All deliveries occurring during the review period</t>
  </si>
  <si>
    <t>Facility, Clinician : Group/Practice, Clinician : Individual</t>
  </si>
  <si>
    <t>0741</t>
  </si>
  <si>
    <t>Folic acid intake: reproductive-aged women</t>
  </si>
  <si>
    <t>Percent of women of childbearing potential with intake of at least 400 µg of folic acid from fortified foods or dietary supplements</t>
  </si>
  <si>
    <t>Number of non-pregnant women aged 15 to 44 years with usual daily total intake of folic acid of  greater than or equal to 400 micrograms</t>
  </si>
  <si>
    <t>Number of non-pregnant women aged 15 to 44 years</t>
  </si>
  <si>
    <t>Formula supplementation: breastfed newborns</t>
  </si>
  <si>
    <t>Percent of breastfed newborns who receive formula supplementation within the first 2 days of life</t>
  </si>
  <si>
    <t>Number of caregivers of breastfed infants born in cohort year (for current baseline, year 2006) who indicate their infant received formula supplementation within the first 2 days of life</t>
  </si>
  <si>
    <t>Number of children aged 19-35 months born in one calendar year (e g , baseline refers to the 2006 birth cohort) who were breastfeeding at 2 days of life</t>
  </si>
  <si>
    <t>Frequency of Ongoing Prenatal Care (FPC)</t>
  </si>
  <si>
    <t>The percentage of Medicaid deliveries that had the following number of expected prenatal visits: 
• less than 21 percent of expected visits. 
• 21 percent–40 percent of expected visits. 
• 41 percent–60 percent of expected visits. 
• 61 percent–80 percent of expected visits. 
• greater than or equal to 81 percent of expected visits.</t>
  </si>
  <si>
    <t>Women who had the appropriate number of expected prenatal visits</t>
  </si>
  <si>
    <t>The percentage of deliveries of live births between November 6 of the year prior to the measurement year and November 5 of the measurement year.</t>
  </si>
  <si>
    <t>Exclude non-live births</t>
  </si>
  <si>
    <t>1391</t>
  </si>
  <si>
    <t>Gastroenteritis Admission Rate (PDI 16)</t>
  </si>
  <si>
    <t>"Admissions for a principal diagnosis of gastroenteritis, or for a principal diagnosis of dehydration with a secondary diagnosis of gastroenteritis per 100,000 population, ages 3 months to 17 years. Excludes cases transferred from another facility, cases with gastrointestinal abnormalities or bacterial gastroenteritis, and obstetric admissions.
[NOTE: The software provides the rate per population. However, common practice reports the measure as per 100,000 population. The user must multiply the rate obtained from the software by 100,000 to report admissions per 100,000 population.]</t>
  </si>
  <si>
    <t>"Discharges, for patients ages 3 months through 17 years, with either
• a principal ICD-9-CM diagnosis code for gastroenteritis; or
• any secondary ICD-9-CM diagnosis codes for gastroenteritis and a principal ICD-CM diagnosis code for dehydration"</t>
  </si>
  <si>
    <t>Population ages 3 months through 17 years in metropolitan area(1) or county. Discharges in the numerator are assigned to the denominator based on the metropolitan area or county of the patient residence, not the metropolitan area or county of the hospital where the discharge occurred.</t>
  </si>
  <si>
    <t>Population : Community, County or City, Other, Population : Regional and State</t>
  </si>
  <si>
    <t>0727</t>
  </si>
  <si>
    <t>Annual Update Submitted</t>
  </si>
  <si>
    <t>Group B streptococcal disease: newborns</t>
  </si>
  <si>
    <t>Early onset group B streptococcal disease rate</t>
  </si>
  <si>
    <t>Number of newborns aged 0 to 6 days with a newly reported laboratory-confirmed case of early-onset group B streptococcal disease</t>
  </si>
  <si>
    <t>ABCS, NVSS-N</t>
  </si>
  <si>
    <t>Healthy weight prior to pregnancy</t>
  </si>
  <si>
    <t>Percent of women delivering a live birth who had a healthy weight prior to pregnancy</t>
  </si>
  <si>
    <t>Women with a recent live birth who reported having a healthy weight (BMI: 18.5 - 24.9) prior to pregnancy</t>
  </si>
  <si>
    <t>Number of women with a recent live birth</t>
  </si>
  <si>
    <t>MIHA, PRAMS</t>
  </si>
  <si>
    <t>Hepatitis B Vaccine Coverage Among All Live Newborn Infants Prior to Hospital or Birthing Facility Discharge</t>
  </si>
  <si>
    <t>Percent of live newborn infants that receive Hepatitis B vaccination before discharge (or within 1 month of life, if the infant had an extended hospital stay) at each single hospital/birthing facility during given time period (one year).</t>
  </si>
  <si>
    <t>The number of live newborn infants administered Hepatitis B vaccine prior to discharge (or within 1 month of life, if the infant had an extended hospital stay)from the hospital/birthing facility ("birth dose" of Hepatitis B vaccine).</t>
  </si>
  <si>
    <t>The number of live newborn infants born at the hospital/birthing facility during the reporting window (one calendar year).</t>
  </si>
  <si>
    <t>Electronic Health Record (Only), Other, Paper Records, Pharmacy, Registry</t>
  </si>
  <si>
    <t>0475</t>
  </si>
  <si>
    <t>NHSS</t>
  </si>
  <si>
    <t>HIV/AIDS: CD4 Cell Count or Percentage Performed</t>
  </si>
  <si>
    <t>Percentage of patients aged six months and older with a diagnosis of HIV/AIDS, with at least two CD4 cell counts or percentages performed during the measurement year at least 3 months apart</t>
  </si>
  <si>
    <t>Patients with at least two CD4 cell counts or percentages performed during the measurement year at least 3 months apart</t>
  </si>
  <si>
    <t>All patients aged 6 months and older with a diagnosis of HIV/AIDS, who had at least two medical visits during the measurement year, with at least 90 days between each visit</t>
  </si>
  <si>
    <t>0404</t>
  </si>
  <si>
    <t>HIV/AIDS: Pneumocystis jiroveci pneumonia (PCP) Prophylaxis</t>
  </si>
  <si>
    <t>Percentage of patients aged 6 weeks or older with a diagnosis of HIV/AIDS, who were prescribed Pneumocystis jiroveci pneumonia (PCP) prophylaxis</t>
  </si>
  <si>
    <t>Numerator 1: Patients who were prescribed Pneumocystis jiroveci pneumonia (PCP) prophylaxis within 3 months of CD4 count below 200 cells/mm3
Numerator 2: Patients who were prescribed Pneumocystis jiroveci pneumonia (PCP) prophylaxis within 3 months of CD4 count below 500 cells/mm3 or a CD4 percentage below 15%
Numerator 3: Patients who were prescribed Pneumocystis jiroveci pneumonia (PCP) prophylaxis at the time of HIV diagnosis
Report a rate for each numerator (e.g., Numerator 1/Denominator 1, etc.) and a total rate (Total Numerator/Total Denominator)</t>
  </si>
  <si>
    <t>Denominator 1. All patients aged 6 years and older with a diagnosis of HIV/AIDS and a CD4 count below 200 cells/mm3, who had at least two visits during the measurement year, with at least 90 days in between each visit; and, 
Denominator 2. All patients aged 1 through 5 years of age with a diagnosis of HIV/AIDS and a CD4 count below 500 cells/mm3 or a CD4 percentage below 15%, who had at least two visits during the measurement year, with at least 90 days in between each visit; and, 
Denominator 3. All patients aged 6 weeks through 12 months with a diagnosis of HIV, who had at least two visits during the measurement year, with at least 90 days in between each visit
Total denominator: The sum of the three denominators</t>
  </si>
  <si>
    <t>Denominator 1 Exclusion: Patient did not receive PCP prophylaxis because there was a CD4 count above 200 cells/mm3 during the three months after a CD4 count below 200 cells/mm3
Denominator 2 Exclusion: Patient did not receive PCP prophylaxis because there was a CD4 count above 500 cells/mm3 or CD4 percentage above 15% during the three months after a CD4 count below 500 cells/mm3 or CD4 percentage below 15%</t>
  </si>
  <si>
    <t>0405</t>
  </si>
  <si>
    <t>HIV/AIDS: Tuberculosis (TB) Screening</t>
  </si>
  <si>
    <t>Percentage of patients aged 3 months and older with a diagnosis of HIV/AIDS, for whom there was documentation that a tuberculosis (TB) screening test was performed and results interpreted (for tuberculin skin tests) at least once since the diagnosis of HIV infection.</t>
  </si>
  <si>
    <t>Patients for whom there was documentation that a tuberculosis (TB) screening test was performed and results interpreted (for tuberculin skin tests) at least once since the diagnosis of HIV infection.
NOTE: Results from the tuberculin skin test must be interpreted by a healthcare professional.</t>
  </si>
  <si>
    <t>All patients aged 3 months and older with a diagnosis of HIV/AIDS, who had at least two visits during the measurement year, with at least 90 days in between each visit</t>
  </si>
  <si>
    <t>Documentation of Medical Reason for not performing a tuberculosis (TB) screening test (e.g., patients with a history of positive PPD or treatment for TB)</t>
  </si>
  <si>
    <t>0408</t>
  </si>
  <si>
    <t>Hospital inpatients' experiences: percentage of parents who reported how often providers prevented mistakes and helped them to report concerns.</t>
  </si>
  <si>
    <t xml:space="preserve"> This measure is used to assess the percentage of patients whose parents/guardians (henceforth referred to as parent) reported how often providers prevented mistakes and helped them to report concerns. &lt;/p&gt;
&lt;p&gt;The "Preventing Mistakes and Helping You Report Concerns" composite measure is based on two items on the Child Hospital CAHPS (Child HCAHPS) Survey. One question asks parents how often ("Never," "Sometimes," "Usually," "Always"): &lt;/p&gt;
&lt;ul style="list-style-type: disc;"&gt;
    &lt;li&gt;Providers checked child's identity before giving medicines &lt;/li&gt;
&lt;/ul&gt;
&lt;p&gt;&lt;strong&gt;AND&lt;/strong&gt;&lt;/p&gt;
&lt;p&gt;One question asks parents whether ("Yes, definitely," "Yes, somewhat," "No"):&lt;/p&gt;
&lt;ul style="list-style-type: disc;"&gt;
    &lt;li&gt;Providers told parent how to report mistakes &lt;/li&gt;
&lt;/ul&gt;
&lt;p class="Note"&gt;&lt;strong&gt;Note&lt;/strong&gt;: A composite score is calculated in which a higher score indicates better quality. Composite scores are intended for consumer-level reporting.   </t>
  </si>
  <si>
    <t xml:space="preserve"> 
The number of "Always," and "Yes, definitely" responses (i.e., top box) on the "Preventing Mistakes and Helping You Report Concerns" items on the Child Hospital CAHPS (Child HCAHPS) Survey&lt;/p&gt;
&lt;p&gt;From the responses, a composite score is calculated in which a higher score indicates better quality.&lt;/p&gt;
&lt;p class="Note"&gt;&lt;strong&gt;Note&lt;/strong&gt;: &lt;/p&gt;
&lt;ul class="Note" style="list-style-type: disc;"&gt;
    &lt;li&gt;Top box score is the percentage of survey respondents who chose the most positive response for a given item response scale (i.e., "Always" and "Yes, definitely"). &lt;/li&gt;
    &lt;li&gt;Refer to the &lt;em&gt;Consumer Assessment of Healthcare Providers and Systems Hospital Survey&amp;mdash;Child Version (Child HCAHPS): Appendix&lt;/em&gt; document for information on producing hospital scores. &lt;/li&gt;
&lt;/ul&gt;
&lt;p&gt;&lt;strong&gt;Exclusions&lt;/strong&gt;&lt;br /&gt;
Unspecified  </t>
  </si>
  <si>
    <t xml:space="preserve">Child under 18 years old at time of discharge &lt;/li&gt;
    &lt;li&gt;Admission includes at least one overnight stay in the hospital
    &lt;ul style="list-style-type: disc;"&gt;
        &lt;li&gt;An overnight stay is defined as an inpatient admission in which the patient's admission date is different from the patient's discharge date. The admission need not be 24 hours in length. For example, a patient would be considered to have had an overnight stay if he or she was admitted at 11:00 PM on Day 1 and discharged at 10:00 AM on Day 2. Patients who did not have an overnight stay should not be included in the sample frame (e.g., patients admitted for a short period of time solely for observation; patients admitted for same-day diagnostic tests as part of outpatient care). &lt;/li&gt;
    &lt;/ul&gt;
    &lt;/li&gt;
    &lt;li&gt;Non-psychiatric Medicare severity-diagnosis related group (MS-DRG)/principal diagnosis at discharge &lt;/li&gt;
    &lt;li&gt;Alive at the time of discharge &lt;/li&gt;
&lt;/ul&gt;
&lt;p&gt;&lt;strong&gt;Exclusions&lt;/strong&gt;&lt;/p&gt;
&lt;ul style="list-style-type: disc;"&gt;
    &lt;li&gt;"No-publicity" patients &amp;ndash; Patients who request that they not be contacted &lt;/li&gt;
    &lt;li&gt;Court/law enforcement patients (i.e., prisoners); this category does not include patients residing in halfway houses &lt;/li&gt;
    &lt;li&gt;Patients with a foreign home address (the U.S. territories&amp;mdash;American Samoa, Guam, Northern Mariana Islands, Puerto Rico, and Virgin Islands&amp;mdash;are not considered foreign addresses and therefore, are not excluded) &lt;/li&gt;
    &lt;li&gt;Patients discharged to hospice care (hospice-home or hospice-medical facility) &lt;/li&gt;
    &lt;li&gt;Patients who are excluded because of state regulations &lt;/li&gt;
    &lt;li&gt;Patients who are wards of the state &lt;/li&gt;
    &lt;li&gt;Healthy newborns &lt;/li&gt;
    &lt;li&gt;Patients admitted for obstetric care &lt;/li&gt;
    &lt;li&gt;Observation patients &lt;/li&gt;
    &lt;li&gt;Patients who are emancipated minors &lt;/li&gt;
    &lt;li&gt;Patients discharged to skilled nursing facilities &lt;/li&gt;
&lt;/ul&gt;
&lt;p class="Note"&gt;&lt;strong&gt;Note&lt;/strong&gt;: Patients should be included in the Child Hospital CAHPS (Child HCAHPS) Survey sample frame unless the hospital/survey vendor has positive evidence that a patient is ineligible or fits within an excluded category. If no information is missing on any variable that affects survey eligibility when the sample frame is constructed, the patient must be included in the sample frame.   </t>
  </si>
  <si>
    <t>Administrative clinical data
Patient/Individual survey</t>
  </si>
  <si>
    <t>Hospital inpatients' experiences: percentage of parents who reported how often they got prompt help when they pressed the call button.</t>
  </si>
  <si>
    <t xml:space="preserve"> This measure is used to assess the percentage of patients whose parents/guardians (henceforth referred to as parent) reported how often ("Never," "Sometimes," "Usually," "Always") they got prompt help when they pressed the call button.&lt;/p&gt;
&lt;p&gt;The "Responsiveness to the Call Button" measure is based on one item on the Child Hospital CAHPS (Child HCAHPS) Survey.  </t>
  </si>
  <si>
    <t xml:space="preserve"> 
The number of "Always" responses (i.e., top box) on the "Responsiveness to the Call Button" item on the Child Hospital CAHPS (Child HCAHPS) Survey&lt;/p&gt;
&lt;p class="Note"&gt;&lt;strong&gt;Note&lt;/strong&gt;: &lt;/p&gt;
&lt;ul class="Note" style="list-style-type: disc;"&gt;
    &lt;li&gt;Top box score is the percentage of survey respondents who chose the most positive response for a given item response scale (i.e., "Always"). &lt;/li&gt;
    &lt;li&gt;Refer to the &lt;em&gt;Consumer Assessment of Healthcare Providers and Systems Hospital Survey&amp;mdash;Child Version (Child HCAHPS): Appendix&lt;/em&gt; document for information on producing hospital scores. &lt;/li&gt;
&lt;/ul&gt;
&lt;p&gt;&lt;strong&gt;Exclusions&lt;/strong&gt;&lt;br /&gt;
Unspecified  </t>
  </si>
  <si>
    <t>Hospital standardized mortality ratio (HSMR): the ratio of the actual number of acute in-hospital deaths to the expected number of in-hospital deaths, for conditions accounting for about 80% of inpatient mortality.</t>
  </si>
  <si>
    <t xml:space="preserve"> This measure is used to assess the ratio of the actual number of in-hospital deaths in a region or hospital to the number that would have been expected based on the types of patients a region or hospital treats, among the 72 diagnosis groups accounting for about 80% of inpatient mortality.   </t>
  </si>
  <si>
    <t xml:space="preserve"> 
Actual number of deaths among the 72 diagnosis groups accounting for about 80% of inpatient mortality multiplied by 100 &lt;/p&gt;
&lt;p&gt;&lt;strong&gt;Exclusions&lt;/strong&gt;&lt;br /&gt;
Unspecified  </t>
  </si>
  <si>
    <t xml:space="preserve"> 
Expected* number of deaths among the 72 diagnosis groups accounting for about 80% of inpatient mortality&lt;/p&gt;
&lt;ol style="list-style-type: decimal;"&gt;
    &lt;li&gt;Discharge between April 1 of a given year and March 31 of the following year &lt;/li&gt;
    &lt;li&gt;Admission to an acute care institution &lt;/li&gt;
    &lt;li&gt;Discharge with diagnosis group of interest (that is, one of the diagnosis groups that account for about 80% of in-hospital deaths, after excluding patients with palliative care) &lt;/li&gt;
    &lt;li&gt;Age at admission between 29 days and 120 years &lt;/li&gt;
    &lt;li&gt;Sex recorded as male or female &lt;/li&gt;
    &lt;li&gt;Length of stay of up to 365 consecutive days &lt;/li&gt;
    &lt;li&gt;Admission category is elective (L) or emergent/urgent (U) &lt;/li&gt;
    &lt;li&gt;Canadian resident (see Appendix II in the original measure documentation for information on identifying non-residents) &lt;/li&gt;
&lt;/ol&gt;
&lt;p class="Note"&gt;*The expected number of deaths for a hospital is based on the sum of the probabilities of in-hospital death for cases from that hospital. See also the "Description of Allowance for Patient or Population Factors" field.&lt;/p&gt;
&lt;p&gt;&lt;strong&gt;Exclusions&lt;/strong&gt;&lt;/p&gt;
&lt;ol style="list-style-type: decimal;"&gt;
    &lt;li&gt;Cadavers, with discharge disposition = 08 &lt;/li&gt;
    &lt;li&gt;Stillborns, with discharge disposition = 09 &lt;/li&gt;
    &lt;li&gt;Sign-outs (that is, discharged against medical advice), with discharge disposition = 06 &lt;/li&gt;
    &lt;li&gt;Patients who do not return from a pass, with discharge disposition = 12 &lt;/li&gt;
    &lt;li&gt;Neonates, with age at admission less than or equal to 28 days &lt;/li&gt;
    &lt;li&gt;Records with brain death as most responsible diagnosis code (International Statistical Classification of Diseases and Related Health Problems, 10th Revision, Canadian Enhancement [ICD-10-CA]): G93.81 &lt;/li&gt;
    &lt;li&gt;Records with palliative care &lt;/li&gt;
&lt;/ol&gt;
&lt;p class="Note"&gt;&lt;strong&gt;Note&lt;/strong&gt;: Refer to the original measure documentation for diagnosis groups and categories, administrative codes, calculation of expected deaths, and additional information.  </t>
  </si>
  <si>
    <t>Iatrogenic Pneumothorax Rate (PDI 5)</t>
  </si>
  <si>
    <t>Iatrogenic pneumothorax cases (secondary diagnosis) per 1,000 surgical or medical discharges for patients ages 17 years and younger. Excludes normal newborns; neonates with a birth weight less than 500 grams; cases with chest trauma, pleural effusion, thoracic surgery, lung or pleural biopsy, diaphragmatic surgery repair or cardiac surgery; cases with a principal diagnosis of iatrogenic pneumothorax; cases with a secondary diagnosis of iatrogenic pneumothorax present on admission; and obstetric cases.
[NOTE: The software provides the rate per hospital discharge. However, common practice reports the measure as per 1,000 discharges. The user must multiply the rate obtained from the software by 1,000 to report events per 1,000 hospital discharges.]</t>
  </si>
  <si>
    <t>Discharges, among cases meeting the inclusion and exclusion rules for the denominator, with any secondary ICD-10-CM diagnosis codes for iatrogenic pneumothorax.</t>
  </si>
  <si>
    <t>Surgical or medical discharges, for patients ages 17 years and younger. Surgical and medical discharges are defined by specific MS-DRG codes.</t>
  </si>
  <si>
    <t>Exclude cases:
• neonates with birth weight less than 500 grams (Birth Weight Categories 1 to 8)
• with a principal ICD-10-CM diagnosis code (or secondary diagnosis present on admission) for iatrogenic pneumothorax (see above)
• with any-listed ICD-10-CM diagnosis codes for specified chest trauma (rib fractures, traumatic pneumothorax and related chest wall injuries)
• with any-listed ICD-10-CM diagnosis codes for pleural effusion
• with any-listed ICD-10-PCS procedure codes for thoracic surgery
• with any-listed ICD-10-PCS procedure codes for lung or pleural biopsy
• with any-listed ICD-10-PCS procedure codes for diaphragmatic surgery repair
• with any-listed ICD-10-PCS procedure codes for cardiac surgery 
• normal newborn
• MDC 14 (pregnancy, childbirth, and puerperium)
• with missing gender (SEX=missing), age (AGE=missing), quarter (DQTR=missing), year (YEAR=missing) or principal diagnosis (DX1=missing)</t>
  </si>
  <si>
    <t>0348</t>
  </si>
  <si>
    <t>Illicit drug abstinence, prenatal</t>
  </si>
  <si>
    <t>Abstinence from alcohol, cigarettes, and illicit drugs among pregnant women-Illicit drugs</t>
  </si>
  <si>
    <t>Number of pregnant females aged 15 to 44 years reporting not using any illicit drugs in the past month (30 days)</t>
  </si>
  <si>
    <t>Incidence of Episiotomy</t>
  </si>
  <si>
    <t>Percentage of vaginal deliveries (excluding those coded with shoulder dystocia) during which an episiotomy is performed.</t>
  </si>
  <si>
    <t>All vaginal deliveries during the analytic period- monthly, quarterly, yearly etc. excluding those coded with a shoulder dystocia ICD-1: O66.0).</t>
  </si>
  <si>
    <t>Women who have a coded complication of shoulder dystocia. In the case of shoulder dystocia, an episiotomy is performed to free the shoulder and prevent/mitigate birth injury to the infant.</t>
  </si>
  <si>
    <t>0470</t>
  </si>
  <si>
    <t>Infant deaths between 28 days-1 year</t>
  </si>
  <si>
    <t>Number of deaths of infants aged 28 days to less than 1 year</t>
  </si>
  <si>
    <t>National, State, County</t>
  </si>
  <si>
    <t>Linked birth/infant death data set - CDC</t>
  </si>
  <si>
    <t>Infant deaths due to birth defects</t>
  </si>
  <si>
    <t>Rate of infant deaths related to birth defects (all birth defects)</t>
  </si>
  <si>
    <t>Number of infant (under age 1 year) deaths due to birth defects (ICD-10 codes Q00-Q99)</t>
  </si>
  <si>
    <t>Infant deaths within first 28 days of life</t>
  </si>
  <si>
    <t>Rate of neonatal deaths (within the first 28 days of life)</t>
  </si>
  <si>
    <t>Number of deaths of infants aged 27 days and under</t>
  </si>
  <si>
    <t>Infant deaths, all</t>
  </si>
  <si>
    <t>Rate of all infant deaths (within 1 year)</t>
  </si>
  <si>
    <t>Number of deaths of infants under 1 year of age</t>
  </si>
  <si>
    <t>Infant deaths: congenital heart defects</t>
  </si>
  <si>
    <t>Rate of infant deaths related to birth defects (congenital heart defects)</t>
  </si>
  <si>
    <t>Number of infant (under age 1 year) deaths due to congenital heart (ICD-10 codes Q20-24) and vascular defects (ICD-10 codes Q25-Q28)</t>
  </si>
  <si>
    <t>Infant deaths: sudden infant death syndrome</t>
  </si>
  <si>
    <t>Rate of infant deaths from sudden infant death syndrome (SIDS)</t>
  </si>
  <si>
    <t>Number of infant (under age 1 year) deaths due to SIDS (ICD-10 code R95)</t>
  </si>
  <si>
    <t>Infant deaths: sudden unexpected/unexplained causes</t>
  </si>
  <si>
    <t>Rate of infant deaths from sudden unexpected/unexplained causes (includes SIDS, Unknown Cause, Accidental Suffocation, and Strangulation in Bed)</t>
  </si>
  <si>
    <t>Number of infant (under age 1 year) deaths due to sudden unexpected infant death (SUID) [ICD-10 codes: R95 (SIDS), R99 (Unknown Cause) and W75 (Accidental Suffocation and Strangulation in Bed)]</t>
  </si>
  <si>
    <t>Infants put to sleep on their backs</t>
  </si>
  <si>
    <t>Percent of infants who are put down to sleep on their backs</t>
  </si>
  <si>
    <t>The number of infants who are put down to sleep on their backs</t>
  </si>
  <si>
    <t>In-hospital  Neonatal Death</t>
  </si>
  <si>
    <t>Any inborn with discharge disposition of died within 7 days of birth (perinatal death), excluding birth weight &lt; 2500 grams, gestational age &lt; 37 weeks, cases with congenital anomalies  ( DX codes 740-759.9), fetal hydrops  (778.0), or dwarfism (259.4)</t>
  </si>
  <si>
    <t>Any inborn with discharge disposition of died within 7 days of birth (perinatal death) who does not meet exclusion criteria</t>
  </si>
  <si>
    <t>All inborns with birth weight &gt;= 2500 grams and &gt;= 37 gestational age and without exclusion criteria</t>
  </si>
  <si>
    <t>0746</t>
  </si>
  <si>
    <t xml:space="preserve">In-hospital Maternal Deaths   </t>
  </si>
  <si>
    <t>All pregnant women who die during the same hospital admission as their delivery</t>
  </si>
  <si>
    <t>All women who fit the description</t>
  </si>
  <si>
    <t>All pregnant women who deliver during the specified timeframe</t>
  </si>
  <si>
    <t>0743</t>
  </si>
  <si>
    <t>Initial Risk Assessment for Immobility-Related Pressure Ulcer within 24 Hours of PICU Admission</t>
  </si>
  <si>
    <t>This measure determines the proportion of Pediatric Intensive Care Unit (PICU) patients for whom an initial risk assessment for development of an immobility-related pressure ulcer is performed. The assessment is to be performed within the first 24 hours of admission to the PICU with the use of a standardized, validated pressure ulcer risk assessment tool designated as appropriate by the institution. The results of the assessment must be documented in the patient’s chart upon completion.</t>
  </si>
  <si>
    <t>Number of PICU patients for whom an assessment of immobility-related pressure ulcer risk using a standardized pressure ulcer risk assessment tool was documented within 24 hours of admission.</t>
  </si>
  <si>
    <t>All patients admitted to the PICU for at least 24 hours during a monthly or quarterly reporting period.</t>
  </si>
  <si>
    <t>3005</t>
  </si>
  <si>
    <t>Submitted</t>
  </si>
  <si>
    <t>Inpatient perinatal care: percent of live-born neonates less than 2,500 grams that have a temperature documented within 15 minutes after their arrival to a Level 2 or higher nursery.</t>
  </si>
  <si>
    <t xml:space="preserve"> This measure describes the percent of live-born neonates less than 2,500 grams that have a temperature documented within 15 minutes after their arrival to a Level 2 or higher nursery.  </t>
  </si>
  <si>
    <t xml:space="preserve"> 
Live-born neonates with a birthweight of less than 2,500 grams (as identified by International Classification of Diseases, Ninth Revision, Clinical Modification [ICD-9-CM] principal or other diagnosis codes) who have their temperature taken within 15 minutes of arrival to the nursery and for whom this temperature is documented in the medical record&lt;/p&gt;
&lt;p class="Note"&gt;&lt;strong&gt;Note&lt;/strong&gt;: Refer to the original measure documentation for administrative codes. &lt;/p&gt;
&lt;p&gt;&lt;strong&gt;Exclusions&lt;/strong&gt;&lt;br /&gt;
None  </t>
  </si>
  <si>
    <t xml:space="preserve"> 
Live-born neonates with birthweight of less than 2,500 grams (as identified from either the medical record or by International Classification of Diseases, Ninth Revision, Clinical Modification [ICD-9-CM] principal or other diagnosis codes) admitted to a Level 2 or higher nursery within 24 hours of birth&lt;/p&gt;
&lt;p class="Note"&gt;&lt;strong&gt;Note&lt;/strong&gt;: Children identified as having received Level 2 care either via medical record review and/or via revenue code 172, 173, or 174 shall be eligible for the denominator. For codes 76400, 76410, 76420, 76490, 76500, birthweights should be verified from the medical record prior to including in measure. Refer to the original measure documentation for administrative codes.&lt;/p&gt;
&lt;p&gt;&lt;strong&gt;Exclusions&lt;/strong&gt;&lt;/p&gt;
&lt;ul style="list-style-type: disc;"&gt;
    &lt;li&gt;Neonates who do not survive until the time limit of the measure (15 minutes after arrival to the Level 2 or higher nursery) &lt;/li&gt;
    &lt;li&gt;Neonates with anencephaly ICD-9-CM 740 &lt;/li&gt;
    &lt;li&gt;Neonates with Comfort care (requires all of the features below): Died within 48 hours of birth AND received no respiratory support after arrival to the Level 2 or higher nursery other than blow by oxygen (i.e., did not receive continuous positive airway pressure [CPAP], intubation, or cardiopulmonary resuscitation [CPR]) after arrival at Level 2 or higher nursery) Neonates for whom the hospital provides documentation that at the time of arrival to the neonatal intensive-care unit (NICU) and before the temperature was taken the infant had been identified as meeting written institutional criteria for the initiation of therapeutic hypothermia and such therapy was begun or planned (optional exclusion). &lt;/li&gt;
&lt;/ul&gt;&lt;/div&gt;</t>
  </si>
  <si>
    <t>Hospital Inpatient
Intensive Care Units
Other</t>
  </si>
  <si>
    <t>Administrative clinical data
Electronic health/medical record
Paper medical record</t>
  </si>
  <si>
    <t>Inpatient perinatal care: percent of live-born neonates less than 2,500 grams that have a temperature documented within the Golden Hour from birth to 60 minutes of age.</t>
  </si>
  <si>
    <t xml:space="preserve"> This measure is used to assess the percent of live-born neonates less than 2,500 grams that have a temperature documented within the Golden Hour from birth to 60 minutes of age.  </t>
  </si>
  <si>
    <t xml:space="preserve"> 
Live-born neonates with a birthweight of less than 2,500 grams (as identified by International Classification of Diseases, Ninth Revision, Clinical Modification [ICD-9-CM] Principal or Other Diagnosis Codes) who have their temperature taken within the first 60 minutes of life&lt;/p&gt;
&lt;p class="Note"&gt;&lt;strong&gt;Note&lt;/strong&gt;: Refer to Table 1 in the original measure documentation for ICD-9-CM Principal or Other Diagnosis Codes.&lt;/p&gt;
&lt;p&gt;&lt;strong&gt;Exclusions&lt;/strong&gt;&lt;br /&gt;
None  </t>
  </si>
  <si>
    <t xml:space="preserve"> 
Live-born neonates with birthweight of less than 2,500 grams (as identified from either the medical record or by International Classification of Diseases, Ninth Revision, Clinical Modification [ICD-9-CM] principal or other diagnosis codes)&lt;/p&gt;
&lt;p class="Note"&gt;&lt;strong&gt;Note&lt;/strong&gt;: For codes 76400, 76410, 76420, 76490, 76500, birthweights should be verified from the medical record prior to including in measure. Refer to the original measure documentation for administrative codes. &lt;/p&gt;
&lt;p&gt;&lt;strong&gt;Exclusions&lt;/strong&gt;&lt;/p&gt;
&lt;ul style="list-style-type: disc;"&gt;
    &lt;li&gt;Neonates who do not survive until the time limit of the measure (60 minutes after birth) &lt;/li&gt;
    &lt;li&gt;Neonates not born in hospital/medical care setting &lt;/li&gt;
    &lt;li&gt;Neonates with anencephaly ICD-9-CM 740 &lt;/li&gt;
    &lt;li&gt;Neonates with Comfort care (requires all of the features below): Died within 48 hours of birth; AND Received no respiratory support after arrival to the Level 2 or higher nursery other than blow by oxygen (i.e., did not receive continuous positive airway pressure [CPAP], intubation, or cardiopulmonary resuscitation [CPR] after arrival at Level 2 or higher nursery) &lt;/li&gt;
&lt;/ul&gt;&lt;/div&gt;</t>
  </si>
  <si>
    <t>Hospital Inpatient
Other</t>
  </si>
  <si>
    <t>Inpatient perinatal care: the number of live-born neonates less than 2,500 grams that arrive to a Level 2 or higher nursery whose qualifying temperature falls within the criteria for that stratum: cold, very cool, cool, euthermic, and overly warm.</t>
  </si>
  <si>
    <t xml:space="preserve"> This measure divides low birthweight neonates who are admitted to a Level 2 or higher nursery into five strata based upon their admission temperature and calculates the proportion of infants in each stratum based upon their temperature upon arrival to the Level 2 or higher nursery:&lt;/p&gt;
&lt;ul style="list-style-type: disc;"&gt;
    &lt;li&gt;Stratum 1 "Cold": All neonates with temperatures less than or equal to 34.5&amp;deg; Celsius &lt;/li&gt;
    &lt;li&gt;Stratum 2 "Very Cool": All neonates with temperatures greater than 34.5&amp;deg; Celsius and less than or equal to 35.5&amp;deg; Celsius &lt;/li&gt;
    &lt;li&gt;Stratum 3 "Cool": All neonates with temperatures greater than 35.5&amp;deg; Celsius and less than or equal to 36.5&amp;deg; Celsius &lt;/li&gt;
    &lt;li&gt;Stratum 4 "Euthermic": All neonates with temperatures greater than 36.5&amp;deg; Celsius and less than or equal to 37.5&amp;deg; Celsius &lt;/li&gt;
    &lt;li&gt;Stratum 5: "Overly warm": All neonates with temperatures greater than 37.5&amp;deg; Celsius &lt;/li&gt;
&lt;/ul&gt;
&lt;p&gt;All temperatures are analyzed using degrees Celsius and reported to&amp;nbsp;one decimal place.  </t>
  </si>
  <si>
    <t xml:space="preserve">Live-born neonates with a birthweight of less than 2,500 grams (as identified by International Classification of Diseases, Ninth Revision, Clinical Modification [ICD-9-CM] principal or other diagnosis codes) using the first temperature taken in a Level 2 or higher nursery&lt;/p&gt;
&lt;p class="Note"&gt;&lt;strong&gt;Note&lt;/strong&gt;: The numerator has five comprehensive and mutually exclusive strata. Each is determined by the number of children whose qualifying temperature (usually the first temperature after arrival to the Level 2 or higher nursery) falls within the criteria for that stratum.&lt;/p&gt;
&lt;ul class="Note" style="list-style-type: disc;"&gt;
    &lt;li&gt;Stratum 1 "Cold": All neonates with temperatures less than or equal to 34.5&amp;deg; Celsius &lt;/li&gt;
    &lt;li&gt;Stratum 2 "Very Cool": All neonates with temperatures greater than 34.5&amp;deg; Celsius and less than or equal to 35.5&amp;deg; Celsius &lt;/li&gt;
    &lt;li&gt;Stratum 3 "Cool": All neonates with temperatures greater than 35.5&amp;deg; Celsius and less than or equal to 36.5&amp;deg; Celsius &lt;/li&gt;
    &lt;li&gt;Stratum 4 "Euthermic": All neonates with temperatures greater than 36.5&amp;deg; Celsius and less than or equal to 37.5&amp;deg; Celsius &lt;/li&gt;
    &lt;li&gt;Stratum 5: "Overly warm": All neonates with temperatures greater than 37.5&amp;deg; Celsius &lt;/li&gt;
&lt;/ul&gt;
&lt;p class="Note"&gt;Refer to the original measure documentation for administrative codes.&lt;/p&gt;
&lt;p&gt;&lt;strong&gt;Exclusions&lt;/strong&gt;&lt;br /&gt;
None  </t>
  </si>
  <si>
    <t xml:space="preserve"> 
Live-born neonates with birthweight of less than 2,500 grams (as identified from either the medical record or by International Classification of Diseases, Ninth Revision, Clinical Modification [ICD-9-CM] principal or other diagnosis codes) admitted to a Level 2 or higher nursery within 24 hours of birth&lt;/p&gt;
&lt;p class="Note"&gt;&lt;strong&gt;Note&lt;/strong&gt;: Refer to the original measure documentation for codes.&lt;/p&gt;
&lt;p&gt;&lt;strong&gt;Exclusions&lt;/strong&gt;&lt;/p&gt;
&lt;ul style="list-style-type: disc;"&gt;
    &lt;li&gt;Neonates who do not survive until the time limit of the measure (15 minutes after arrival to the Level 2 or higher nursery) &lt;/li&gt;
    &lt;li&gt;Neonates with anencephaly ICD-9-CM 740 &lt;/li&gt;
    &lt;li&gt;Neonates not born in hospital/medical setting &lt;/li&gt;
    &lt;li&gt;Neonates with Comfort care (requires all of the features below): Died within 48 hours of birth AND received no respiratory support after arrival to the Level 2 or higher nursery other than blow by oxygen (i.e., did not receive continuous positive airway pressure [CPAP], intubation, or cardiopulmonary resuscitation [CPR] after arrival at Level 2 or higher nursery) &lt;/li&gt;
    &lt;li&gt;Neonates for whom the hospital provides documentation that at the time of arrival to the neonatal intensive-care unit (NICU) and before the temperature was taken the infant had been identified as meeting written institutional criteria for the initiation of therapeutic hypothermia and such therapy was begun or planned (optional exclusion)&lt;/li&gt;
&lt;/ul&gt;&lt;/div&gt;</t>
  </si>
  <si>
    <t>Intrapartum Antibiotic Prophylaxis for Group B Streptococcus (GBS)</t>
  </si>
  <si>
    <t>Percentage of pregnant women who are eligible for and receive appropriate intrapartum antibiotic prophylaxis (IAP) for Group B Streptococcus (GBS)</t>
  </si>
  <si>
    <t>All eligible patients who receive intrapartum antibiotic prophylaxis for
GBS.</t>
  </si>
  <si>
    <t>All women delivering live infants, except certain classes (described in response to 2a1.9 below) who are specifically deemed not to be at risk of vertical transmission of GBS.</t>
  </si>
  <si>
    <t>Women not included in the denominator defined above, with specific exclusions as described below.</t>
  </si>
  <si>
    <t>Facility, Integrated Delivery System, Population : Regional and State</t>
  </si>
  <si>
    <t>1746</t>
  </si>
  <si>
    <t>Lactation care in birthing facilities</t>
  </si>
  <si>
    <t>Percent of live births that occur in facilities that provide recommended care for lactating mothers and their babies</t>
  </si>
  <si>
    <t>Number of live births that occur in hospitals and birth centers designated as providing all the recommended elements of care for lactating mothers and their babies</t>
  </si>
  <si>
    <t>Breastfeeding report card</t>
  </si>
  <si>
    <t>Late sepsis or meningitis in neonates (risk-adjusted)</t>
  </si>
  <si>
    <t>Standardized rate and standardized morbidity ratio for nosocomial bacterial infection after day 3 of life for very low birth weight infants, other infants who are admitted to a neonatal intensive care unit within 28 days of birth and other infants who die in a hospital within 28 days of birth.</t>
  </si>
  <si>
    <t>Eligible infants who are in the reporting hospital after day 3 of life.</t>
  </si>
  <si>
    <t>Exclude patients who do not meet eligibility criteria for birth weight, gestational age or NICU admission.  Exclude infants who are discharged home, transferred or die prior to day 3 of life.</t>
  </si>
  <si>
    <t>0303</t>
  </si>
  <si>
    <t>Late sepsis or meningitis in Very Low Birth Weight (VLBW) neonates (risk-adjusted)</t>
  </si>
  <si>
    <t>Standardized morbidity ratio and observed minus expected measure for nosocomial bacterial infection after day 3 of life in very low birth weight infants</t>
  </si>
  <si>
    <t>Infants who do not meet eligibility criteria for birth weight, gestational age or hospital admission, or if the infant is discharged home, is transferred or dies prior to day 3 of life.</t>
  </si>
  <si>
    <t>0304</t>
  </si>
  <si>
    <t>Low Birth Weight Rate (PQI 9)</t>
  </si>
  <si>
    <t>Low birth weight (&lt; 2,500 grams) infants per 1,000 newborns. Excludes transfers from other institutions.
[NOTE: The software provides the rate per newborn. However, common practice reports the measure as per 1,000 newborns. The user must multiply the rate obtained from the software by 1,000 to report admissions per 1,000 newborns.]
[NOTE: This indicator can be calculated in SAS QI Software Version 4.5 using either the PDI Module or the PQI #9 Standalone Module.]</t>
  </si>
  <si>
    <t>Number of newborns, among cases meeting the inclusion and exclusion rules for the denominator, with any-listed ICD-9-CM diagnosis codes for birth weight less than 2,500 grams.</t>
  </si>
  <si>
    <t>Number of newborns in metropolitan area† or county. Newborns in the numerator are assigned to the denominator based on the metropolitan area or county of the patient residence, not the metropolitan area or county of the hospital where the discharge occurred.
See Prevention Quality Indicators Appendices:
• Appendix D – Definitions of Neonate, Newborn, Normal Newborn, and Outborn
† The term “metropolitan area” (MA) was adopted by the U.S. Census in 1990 and referred collectively to metropolitan statistical areas (MSAs), consolidated metropolitan statistical areas (CMSAs) and primary metropolitan statistical areas (PMSAs). In addition, “area” could refer to either 1) FIPS county, 2) modified FIPS county, 3) 1999 OMB Metropolitan Statistical Area or 4) 2003 OMB Metropolitan Statistical Area. Micropolitan Statistical Areas are not used in the QI software.</t>
  </si>
  <si>
    <t>Population : Community, County or City</t>
  </si>
  <si>
    <t>0278</t>
  </si>
  <si>
    <t>Maternal and newborn care: proportion of newborn screening samples that were unsatisfactory for testing, by submitting hospital and comparator groups.</t>
  </si>
  <si>
    <t xml:space="preserve"> This measure is used to assess the proportion of newborn screening samples that were unsatisfactory for testing, by submitting hospital and comparator groups.  </t>
  </si>
  <si>
    <t xml:space="preserve"> 
Total number of newborn screening samples submitted by a given hospital (submitter) as recorded by Newborn Screening Ontario (NSO)&lt;/p&gt;
&lt;p class="Note"&gt;&lt;strong&gt;Note&lt;/strong&gt;: The key performance indicators (KPIs) criteria are defined by the pertinent BORN Information System (BIS) data elements that are used to calculate the rates and proportion values for the respective Maternal Newborn Dashboard KPI. As well, pick-list values for each data element, when selected, will result in a patient record to be either included or excluded for a given KPI based on the KPI criterion definition.&lt;/p&gt;
&lt;p class="Note"&gt;Refer to the original measure documentation for a complete list of KPI criteria.&lt;/p&gt;
&lt;p&gt;&lt;strong&gt;Exclusions&lt;/strong&gt;&lt;br /&gt;
Unspecified  </t>
  </si>
  <si>
    <t>Maternal and newborn care: rate of formula supplementation from birth to discharge in term infants whose mothers intended to exclusively breastfeed.</t>
  </si>
  <si>
    <t xml:space="preserve"> This measure is used to assess the rate of formula supplementation from birth to discharge in term infants whose mothers intended to exclusively breastfeed.  </t>
  </si>
  <si>
    <t xml:space="preserve"> 
Number of term infants whose mothers intended to exclusively breastfeed and who received formula supplementation from birth to discharge home&lt;/p&gt;
&lt;p class="Note"&gt;&lt;strong&gt;Note&lt;/strong&gt;: Intention to breastfeed indicates whether the mother intends to exclusively breastfeed her infant. This is self-reported during pregnancy or at the time of birth.&lt;/p&gt;
&lt;p class="Note"&gt;Refer to the original measure documentation for a complete list of key performance indicator (KPI) criteria.&lt;/p&gt;
&lt;p&gt;&lt;strong&gt;Exclusions&lt;/strong&gt;&lt;br /&gt;
Unspecified  </t>
  </si>
  <si>
    <t xml:space="preserve"> 
Total number of term infants discharged home whose mothers intended to exclusively breastfeed&lt;/p&gt;
&lt;p class="Note"&gt;&lt;strong&gt;Note&lt;/strong&gt;: The key performance indicators (KPIs) criteria are defined by the pertinent BORN Information System (BIS) data elements that are used to calculate the rates and proportion values for the respective Maternal Newborn Dashboard KPI. As well, pick-list values for each data element, when selected, will result in a patient record to be either included or excluded for a given KPI based on the KPI criterion definition.&lt;/p&gt;
&lt;p class="Note"&gt;Refer to the original measure documentation for a complete list of KPI criteria.&lt;/p&gt;
&lt;p&gt;&lt;strong&gt;Exclusions&lt;/strong&gt;&lt;br /&gt;
Unspecified  </t>
  </si>
  <si>
    <t>Maternal blood transfusion</t>
  </si>
  <si>
    <t>Maternal Blood Transfusion – DRG 370-375 or MS DRG 765-768 and 774-775 with procedure code 99.03 (Other transfusion of whole blood), 99.04 (Transfusion of packed cells), 99.05 (Transfusion of platelets), 99.07 (Transfusion of other serum), 99.08 (Transfusion of blood expander) or Blood Transfusion Indicator = 1</t>
  </si>
  <si>
    <t>All women who have a transfusion during their delivery hospitalization</t>
  </si>
  <si>
    <t>All women who deliver an infant during period of evaluation</t>
  </si>
  <si>
    <t>0750</t>
  </si>
  <si>
    <t>Maternal Depression Screening</t>
  </si>
  <si>
    <t>The percentage of children 6 months of age who had documentation of a maternal depression screening for the mother.</t>
  </si>
  <si>
    <t>Children who had documentation of a maternal depression screening for the mother at least once between 0 and 6 months of life.</t>
  </si>
  <si>
    <t>Children with a visit who turned 6 months of age in the measurement year.</t>
  </si>
  <si>
    <t>Clinician Office/Clinic, Behavioral Health : Outpatient, Urgent Care - Ambulatory</t>
  </si>
  <si>
    <t>1401</t>
  </si>
  <si>
    <t>Multivitamins/folic acid use, preconception</t>
  </si>
  <si>
    <t>Percent of women delivering a live birth who took multivitamins/folic acid prior to pregnancy</t>
  </si>
  <si>
    <t>Women with a recent live birth who reported taking multivitamin/folic acid every day in the month prior to pregnancy</t>
  </si>
  <si>
    <t>National Healthcare Safety Network (NHSN) Catheter-associated Urinary Tract Infection (CAUTI) Outcome Measure</t>
  </si>
  <si>
    <t>Standardized Infection Ratio (SIR) of healthcare-associated, catheter-associated urinary tract infections (UTI) will be calculated among patients in bedded inpatient care locations, except level II or level III neonatal intensive care units (NICU. 
This includes acute care general hospitals, long-term acute care hospitals, rehabilitation hospitals, oncology hospitals, and behavior health hospitals.</t>
  </si>
  <si>
    <t>Total number of observed healthcare-associated CAUTI among patients in bedded inpatient care locations (excluding patients in Level II or III neonatal ICUs).</t>
  </si>
  <si>
    <t>Total number of indwelling urinary catheter days for each location under surveillance for CAUTI during the data period.</t>
  </si>
  <si>
    <t>The following are not considered indwelling catheters by NHSN definitions:
1.Suprapubic catheters 
2.Condom catheters 
3.“In and out” catheterizations
4. Nephrostomy tubes
Note, that if a patient has either a nephrostomy tube or a suprapubic catheter and also has an indwelling urinary catheter, the indwelling urinary catheter will be included in the CAUTI surveillance.</t>
  </si>
  <si>
    <t>Hospice, Hospital, Behavioral Health : Inpatient, Long Term Acute Care, Nursing Home / SNF, Other</t>
  </si>
  <si>
    <t>Facility, Other, Population : Regional and State</t>
  </si>
  <si>
    <t>Electronic Health Record (Only), Laboratory, Other, Paper Records</t>
  </si>
  <si>
    <t>0138</t>
  </si>
  <si>
    <t>Annual Updates Form Opened</t>
  </si>
  <si>
    <t>National Healthcare Safety Network (NHSN) Central line-associated Bloodstream Infection (CLABSI) Outcome Measure</t>
  </si>
  <si>
    <t>Standardized Infection Ratio (SIR) of healthcare-associated, central line-associated bloodstream infections (CLABSI) will be calculated among patients in bedded inpatient care locations.	
This includes acute care general hospitals, long-term acute care hospitals, rehabilitation hospitals, oncology hospitals, and behavioral health hospitals.</t>
  </si>
  <si>
    <t>Total number of observed healthcare-associated CLABSI among patients in bedded inpatient care locations.</t>
  </si>
  <si>
    <t>Total number of central line days for each location under surveillance for CLABSI during the data period.</t>
  </si>
  <si>
    <t>1.	Pacemaker wires and other non-lumened devices inserted into central blood vessels or the heart are excluded  as CLs.
2.	 Extracoporeal membrane oxygenation lines, femoral arterial catheters, intraaortic balloon pump devices, and hemodialysis reliable outflow catheters (HeRO) are excluded as CLs.
3.       Peripheral intravenous lines are excluded as CLs.</t>
  </si>
  <si>
    <t>Hospice, Hospital, Behavioral Health : Inpatient, Inpatient Rehabilitation Facility, Long Term Acute Care, Other</t>
  </si>
  <si>
    <t>0139</t>
  </si>
  <si>
    <t>Neonatal Blood Stream Infection Rate (NQI 03)</t>
  </si>
  <si>
    <t>Discharges with healthcare-associated blood stream infection per 1,000 discharges for newborns and outborns with birth weight of 500 grams or more but less than 1,500 grams; with gestational age between 24 and 30 weeks; or with birth weight of 1,500 grams or more and death, an operating room procedure, mechanical ventilation, or transferring from another hospital within two days of birth.  Excludes discharges with a length of stay less than 3 days and discharges with a principal diagnosis of sepsis, sepsis or bacteremia, or newborn bacteremia.</t>
  </si>
  <si>
    <t>Discharges, among cases meeting the inclusion and exclusion rules for the denominator, with either:
•	any secondary ICD-9-CM or ICD-10 CM diagnosis codes for other septicemia; or 
•	any secondary ICD-9-CM or ICD-10 CM diagnosis codes for newborn septicemia or bacteremia and 
•	any secondary ICD-9-CM or ICD-10 CM diagnosis codes for staphylococcal or Gram-negative bacterial infection</t>
  </si>
  <si>
    <t>All newborns and outborns with either: 
•	a birth weight of 500 to 1,499 grams (Birth Weight Categories 2, 3, 4 and 5); or 
•	any-listed ICD-9-CM or ICD-10 CM diagnosis codes for gestational age between 24 and 30 weeks; or 
•	a birth weight greater than or equal to 1,500 grams (Birth Weight Category 6, 7, 8, or 9) and death (DISP=20); or 
•	a birth weight greater than or equal to 1,500 grams (Birth Weight Category 6, 7, 8, or 9) and any-listed ICD-9-CM or ICD-10 PCS procedure codes for operating room procedure; or 
•	a birth weight greater than or equal to 1,500 grams (Birth Weight Category 6, 7, 8, or 9) and any-listed ICD-9-CM or ICD-10 PCS procedure codes for mechanical ventilation; or 
•	a birth weight greater than or equal to 1,500 grams (Birth Weight Category 6, 7, 8, or 9) and transferring from another health care facility within two days of birth 
See Pediatric Quality Indicators Appendices:
•	Appendix A – Operating Room Procedure Codes
•	Appendix I – Definitions of Neonate, Newborn, Normal Newborn, and Outborn
•	Appendix L – Low Birth Weight Categories</t>
  </si>
  <si>
    <t>Exclude cases:
•	with a principal ICD-9-CM or ICD-10-CM diagnosis code (or secondary diagnosis present on admission†) for sepsis
•	with a principal ICD-9-CM or ICD-10-CM diagnosis code (or secondary diagnosis present on admission†) for sepsis or bacteremia
•	with a principal ICD-9-CM or ICD-10-CM diagnosis code (or secondary diagnosis present on admission†) for staphylococcal or Gram-negative bacterial infection 
•	with birth weight less than 500 grams (Birth Weight Category 1)
•	with length of stay less than 3 days
•	with missing gender (SEX=missing), age (AGE=missing), quarter (DQTR=missing), year (YEAR=missing) or principal diagnosis (DX1=missing)
† Only for cases that otherwise qualify for the numerator.</t>
  </si>
  <si>
    <t>0478</t>
  </si>
  <si>
    <t>Neonatal Immunization</t>
  </si>
  <si>
    <t>Percent of neonates with a length of stay greater than 60 days receiving DPT, Hepatitis B, Polio, Hib, and PCV immunizations in adherence with current guidelines.</t>
  </si>
  <si>
    <t>Patients from the denominator receiving the following immunizations according to current AAP guidelines: 
•	DPT (DTP, DPT, DtaP, DTw-P-HbOC, DTwP-HIB, Acel-Imune, Tripedia, Infanrix, Tetramune [DTPH], Tripedia/ActHIB, TriHIBit, Certiva, Immunol)
•	HepB (Comvax, Recombivax HB, Engerix-B)
•	Polio (IPOL, IPV, OPV, Orimune, Poliovax)
•	Hib (PedvaxHIB, HibTITER, ProHIBit [PRP-D], Tetramune [DTPH], Tripedia/ActHIB, TriHIBit, ActHIB, OmniHIB [PRP-T], Comvax)
•	PCV (Prevnar, Pneumovax, Pnu-Imune).</t>
  </si>
  <si>
    <t>Neonates with a length of stay greater than 60 days.</t>
  </si>
  <si>
    <t>Documented parent refusal and mortalities.  The developer recommends that the measure be suspended when there are vaccine shortages rather than including vaccine unavailability as an exclusion.</t>
  </si>
  <si>
    <t>Electronic administrative data/claims</t>
  </si>
  <si>
    <t>0485</t>
  </si>
  <si>
    <t>Neonatal Intensive Care All-Condition Readmissions</t>
  </si>
  <si>
    <t>The NICU Readmissions metric assess the hospital- or state-level readmission rate at 30 days after a stay in the Neonatal Intensive Care Unit.</t>
  </si>
  <si>
    <t>Number of infants with a gestational age between 23-34 weeks who were readmitted to the hospital within 30 days of discharge. These time periods are assessed cumulatively, such that readmissions occurring within prior time periods are included.  Reliability is strongest if each health care unit has at least 50 discharges per time unit studied.</t>
  </si>
  <si>
    <t>Number of newborns with a gestational age between 23-34 weeks discharged from the NICU, based on gestational age field contained in the birth certificate record (best obstetrical estimate).</t>
  </si>
  <si>
    <t>Infants with a specified congenital anomaly are excluded from the target population. 
Infants with a missing gestational age are excluded from the primary analysis.  Information about multiple imputation methods to allow for their inclusion are presented in the testing attachment, section 2b7.
Infants who expired during the neonatal intensive care period are not eligible for a hospital readmission and excluded.
The smallest level of measurement (i.e. hospital, state, etc.) must have a minimum of 50 patients eligible for readmission in a single calendar year.</t>
  </si>
  <si>
    <t>2893</t>
  </si>
  <si>
    <t>Neonatal zidovudine (ZDV) prophylaxis: percentage of infants born to HIV-infected women who were prescribed ZDV prophylaxis for HIV within 12 hours of birth during the measurement year.</t>
  </si>
  <si>
    <t xml:space="preserve"> This measure is used to assess the percentage of infants born to human immunodeficiency virus (HIV)-infected women who were prescribed zidovudine (ZDV) prophylaxis for HIV within 12 hours of birth during the measurement year.  </t>
  </si>
  <si>
    <t xml:space="preserve"> 
Number of infants born to human immunodeficiency virus (HIV)-infected women who were prescribed zidovudine (ZDV) prophylaxis within 12 hours of birth during the measurement year &lt;/p&gt;
&lt;p class="Note"&gt;&lt;strong&gt;Note&lt;/strong&gt;: The 6-week ZDV prophylaxis regimen is recommended at gestational age-appropriate doses; ZDV should be dosed differently for premature infants less than 35 weeks than for infants greater than or equal to 35 weeks as outlined by the Public Health Service Task Force.&lt;/p&gt;
&lt;p&gt;&lt;strong&gt;Exclusions&lt;/strong&gt;&lt;br /&gt;
None  </t>
  </si>
  <si>
    <t xml:space="preserve"> 
Number of infants who: &lt;/p&gt;
&lt;ul style="list-style-type: disc;"&gt;
    &lt;li&gt;Were born to human immunodeficiency virus (HIV)-infected women during the measurement year; and &lt;/li&gt;
    &lt;li&gt;Had a visit with a provider with prescribing privileges in an HIV setting during the measurement year &lt;/li&gt;
&lt;/ul&gt;
&lt;p class="Note"&gt;&lt;strong&gt;Note&lt;/strong&gt;:&lt;/p&gt;
&lt;ul class="Note" style="list-style-type: disc;"&gt;
    &lt;li&gt;A "provider with prescribing privileges" is a health care professional who is certified in his/her jurisdiction to prescribe medications. &lt;/li&gt;
    &lt;li&gt;An HIV care setting is one which received Ryan White HIV/AIDS Treatment Extension Act of 2009 funding to provide HIV care and has a quality management program in place to monitor the quality of care addressing gaps in quality of HIV care. &lt;/li&gt;
    &lt;li&gt;Refer to the original measure documentation for additional data elements. &lt;/li&gt;
&lt;/ul&gt;
&lt;p&gt;&lt;strong&gt;Exclusions&lt;/strong&gt;&lt;br /&gt;
None  </t>
  </si>
  <si>
    <t>Administrative clinical data
Electronic health/medical record
Paper medical record
Registry data</t>
  </si>
  <si>
    <t>Neonate immunization administration</t>
  </si>
  <si>
    <t>Percentage of patient refined diagnostic-related groups (APR-DRG) who received neonate immunization administration</t>
  </si>
  <si>
    <t>Patients who receive required immunizations during their inpatient stay (length of stay &gt; 60 days).  Required immunizations:  DPT, HepB, Polio, Hib, PCV (table 2)</t>
  </si>
  <si>
    <t>All-patient refined diagnostic-related groups (APR-DRG) for neonates</t>
  </si>
  <si>
    <t>•Mortalities
•Parental refusal (Documentation in medical record clearly indicating the parent did not wish the child to be immunized.  Parental refusal may be documented any time during the hospital stay.)</t>
  </si>
  <si>
    <t>0145</t>
  </si>
  <si>
    <t>Newborn screening verification: states</t>
  </si>
  <si>
    <t>Number of States and the District of Columbia that verify through linkage with vital records that all newborns are screened shortly after birth for conditions mandated by their State-sponsored screening program</t>
  </si>
  <si>
    <t>Number of states and DC that verify through linkage with vital records that all newborns are screened shortly after birth for conditions mandated by their State-sponsored screening program</t>
  </si>
  <si>
    <t>NNSGRC (UTHSCSA)</t>
  </si>
  <si>
    <t>Participation in a National Database for Pediatric and Congenital Heart Surgery</t>
  </si>
  <si>
    <t>Participation in at least one multi-center, standardized data collection and feedback program for pediatric and congenital heart surgery that provides benchmarking of the physician’s data relative to national and regional programs and uses process and outcome measures.</t>
  </si>
  <si>
    <t>Whether or not there is participation in at least one multi-center data collection and feedback program for pediatric and congenital heart surgery.</t>
  </si>
  <si>
    <t>NA</t>
  </si>
  <si>
    <t>Facility, Clinician : Group/Practice, Other</t>
  </si>
  <si>
    <t>0734</t>
  </si>
  <si>
    <t>Patient-centered medical home patients' experiences: percentage of parents or guardians who reported how often they were able to get the care their child needed from their child's provider's office during evenings, weekends, or holidays.</t>
  </si>
  <si>
    <t xml:space="preserve"> The CAHPS Patient-Centered Medical Home (PCMH) Survey, Child Version provides information on parents' experience with their child's practice. Results summarize patient experiences through an overall rating question, composites and individual question summary rates.&lt;/p&gt;
&lt;p&gt;For this measure, parents or guardians reported how often ("Never," "Sometimes," "Usually," or "Always") they were able to get the care their child needed from their child's provider's office during evenings, weekends, or holidays. This measure is based on the following one question in the CAHPS PCMH Survey, Child Version: &lt;/p&gt;
&lt;ul style="list-style-type: disc;"&gt;
    &lt;li&gt;&lt;strong&gt;Q19&lt;/strong&gt;: In the last 12 months, how often were you able to get the care your child needed from this provider's office during evening, weekends, or holidays? &lt;/li&gt;
&lt;/ul&gt;&lt;/div&gt;</t>
  </si>
  <si>
    <t>The number of "Never," "Sometimes," "Usually," and "Always" responses on the question, "In the last 12 months, how often were you able to get the care your child needed from this provider's office during evening, weekends, or holidays?"&lt;/p&gt;
&lt;p class="Note"&gt;&lt;strong&gt;Note&lt;/strong&gt;: &lt;/p&gt;
&lt;ul class="Note" style="list-style-type: disc;"&gt;
    &lt;li&gt;A questionnaire must have the final disposition code of "Complete and Valid Survey" for inclusion in the survey results calculations. &lt;/li&gt;
    &lt;li&gt;Each specific question must be appropriately answered for inclusion in CAHPS Patient-Centered Medical Home (PCMH) Survey results calculations. An appropriately answered question complies with survey and skip-pattern instructions. Refer to the original measure documentation for details. &lt;/li&gt;
&lt;/ul&gt;
&lt;p&gt;&lt;strong&gt;Exclusions&lt;/strong&gt;&lt;br /&gt;
Inappropriately answered questions are excluded from results calculations. Examples of inappropriately answered questions are:&lt;/p&gt;
&lt;ul style="list-style-type: disc;"&gt;
    &lt;li&gt;&lt;em&gt;Unanswered questions&lt;/em&gt;. The patient skips a question that should have been answered. &lt;/li&gt;
    &lt;li&gt;&lt;em&gt;Questions where the patient selected more than one response&lt;/em&gt; (except for questions that permit more than one response). &lt;/li&gt;
    &lt;li&gt;&lt;em&gt;Questions the patient should have skipped based on the response to a gate item&lt;/em&gt;. A gate item is a question that instructs the patient to skip subsequent questions based on a particular response. &lt;/li&gt;
    &lt;li&gt;&lt;em&gt;Questions in a skip pattern when the patient does not answer the gate item or provides an invalid answer to a gate item&lt;/em&gt;. &lt;/li&gt;
&lt;/ul&gt;&lt;/div&gt;</t>
  </si>
  <si>
    <t xml:space="preserve"> 
Eligible patients whose parent or guardian answered the question, "In the last 12 months, how often were you able to get the care your child needed from this provider's office during evening, weekends, or holidays?," on the CAHPS Patient-Centered Medical Home (PCMH) Survey, Child Version. Include nonresponses.&lt;/p&gt;
&lt;p class="Note"&gt;&lt;strong&gt;Note&lt;/strong&gt;:&lt;/p&gt;
&lt;ul class="Note" style="list-style-type: disc;"&gt;
    &lt;li&gt;&lt;em&gt;Eligible Population&lt;/em&gt;: Patients 17 years and younger as of the last day of the measurement period who had a visit with a practice clinician during the measurement period (scheduled or walk-in). The clinician need not be the patient's regular clinician or primary care provider. &lt;/li&gt;
    &lt;li&gt;Nonresponses:
    &lt;ul style="list-style-type: disc;"&gt;
        &lt;li&gt;Refusal &lt;/li&gt;
        &lt;li&gt;After maximum contact attempts &lt;/li&gt;
    &lt;/ul&gt;
    &lt;/li&gt;
&lt;/ul&gt;
&lt;p&gt;&lt;strong&gt;Exclusions&lt;/strong&gt;&lt;/p&gt;
&lt;ul style="list-style-type: disc;"&gt;
    &lt;li&gt;Deceased &lt;/li&gt;
    &lt;li&gt;Does not meet &lt;em&gt;eligible population&lt;/em&gt; criteria &lt;/li&gt;
    &lt;li&gt;Language barrier &lt;/li&gt;
&lt;/ul&gt;&lt;/div&gt;</t>
  </si>
  <si>
    <t>Patient-centered Medical Homes</t>
  </si>
  <si>
    <t>PC-01 Elective Delivery</t>
  </si>
  <si>
    <t>This measure assesses patients with elective vaginal deliveries or elective cesarean births at &gt;= 37 and &lt; 39 weeks of gestation completed. This measure is a part of a set of five nationally implemented measures that address perinatal care (PC-02: Cesarean Birth, PC-03: Antenatal Steroids, PC-04: Health Care-Associated Bloodstream Infections in Newborns, PC-05: Exclusive Breast Milk Feeding)</t>
  </si>
  <si>
    <t>Patients with elective deliveries with ICD-10-PCS Principal Procedure Code or ICD-10-PCS Other Procedure Codes for one or more of the following: 
• Medical induction of labor as defined in Appendix A, Table 11.05 available at: http://manual.jointcommission.org/releases/TJC2016A/ while not in Labor prior to the procedure
• Cesarean birth as defined in Appendix A, Table 11.06 and all of the following:
o	not in Labor
o	no history of a Prior Uterine Surgery available at: http://manual.jointcommission.org/releases/TJC2016A/</t>
  </si>
  <si>
    <t>Patients delivering newborns with &gt;= 37 and &lt; 39 weeks of gestation completed with ICD-10-PCS Principal or Other Procedure Codes for delivery as defined in Appendix A, Table 11.01.1 available at: http://manual.jointcommission.org/releases/TJC2016A/ and with ICD-10-CM Principal Diagnosis Code or ICD-10-CM Other Diagnosis Codes for planned cesarean birth in labor as defined in Appendix A, Table 11.06.1 available at: http://manual.jointcommission.org/releases/TJC2016A/</t>
  </si>
  <si>
    <t>• ICD-10-CM Principal Diagnosis Code or ICD-10-CM Other Diagnosis Codes for conditions possibly justifying elective delivery prior to 39 weeks gestation as defined in Appendix A, Table 11.07
• Less than 8 years of age 
• Greater than or equal to 65 years of age 
• Length of Stay &gt;120 days 
• Gestational Age &lt; 37 or &gt;= 39 weeks or UTD</t>
  </si>
  <si>
    <t>0469</t>
  </si>
  <si>
    <t>PC-02 Cesarean Birth</t>
  </si>
  <si>
    <t>This measure assesses the number of nulliparous women with a term, singleton baby in a vertex position delivered by cesarean birth.  This measure is part of a set of five nationally implemented measures that address perinatal care (PC-01: Elective Delivery, PC-03: Antenatal Steroids, PC-04: Health Care-Associated Bloodstream Infections in Newborns, PC-05: Exclusive Breast Milk Feeding).</t>
  </si>
  <si>
    <t>The outcome being measured is: Patients with cesarean births with ICD-10-PCS Principal Procedure Code or ICD-10-PCS Other Procedure Codes for cesarean birth as defined in Appendix A, Table 11.06 available at: 
http://manual.jointcommission.org/releases/TJC2016A/</t>
  </si>
  <si>
    <t>The outcome target population being measured is: Nulliparous patients delivered of a live term singleton newborn in vertex presentation ICD-10-PCS Principal or Other Diagnosis Codes for delivery as defined in Appendix A, Tables 11.01.1 available at: 
http://manual.jointcommission.org/releases/TJC2016A/</t>
  </si>
  <si>
    <t>• ICD-10-CM Principal Diagnosis Code or ICD-10-CM Other Diagnosis Codes for multiple gestations and other presentations as defined in Appendix A, Table 11.09
• Less than 8 years of age 
• Greater than or equal to 65 years of age 
• Length of Stay &gt;120 days 
• Gestational Age &lt; 37 weeks or UTD</t>
  </si>
  <si>
    <t>0471</t>
  </si>
  <si>
    <t>PC-03 Antenatal Steroids</t>
  </si>
  <si>
    <t>This measure assesses patients at risk of preterm delivery at &gt;=24 and &lt;34 weeks gestation receiving antenatal steroids prior to delivering preterm newborns. This measure is a part of a set of five nationally implemented measures that address perinatal care (PC-01: Elective Delivery, PC-02: Cesarean Birth, PC-04: Health Care-Associated Bloodstream Infections in Newborns, PC-05: Exclusive Breast Milk Feeding).</t>
  </si>
  <si>
    <t>Patients with antenatal steroids initiated prior to delivering preterm newborns (refer to Appendix C, Table 11.0, antenatal steroid medications available at: http://manual.jointcommission.org/releases/TJC2016A/)</t>
  </si>
  <si>
    <t>Patients delivering live preterm newborns with &gt;=24 and &lt;34 weeks gestation completed with ICD-10-PCS Principal or Other Procedure Codes for delivery as defined in Appendix A, Table 11.01.1 available at: http://manual.jointcommission.org/releases/TJC2016A/</t>
  </si>
  <si>
    <t>• Less than 8 years of age 
• Greater than or equal to 65 years of age 
• Length of Stay &gt;120 days 
• Documented Reason for Not Initiating Antenatal Steroids 
• ICD-10-CM Principal Diagnosis Code or ICD-10-CM Other Diagnosis Codes for fetal demise as defined in Appendix A, Table 11.09.1 available at: http://manual.jointcommission.org
• Gestational Age &lt; 24 or &gt;= 34 weeks or UTD</t>
  </si>
  <si>
    <t>0476</t>
  </si>
  <si>
    <t>PC-04 Health Care-Associated Bloodstream Infections in Newborns</t>
  </si>
  <si>
    <t>This measure assesses the number of staphylococcal and gram negative septicemias or bacteremias in high-risk newborns. This measure is a part of a set of five nationally implemented measures that address perinatal care (PC-01: Elective Delivery, PC-02: Cesarean Birth, PC-03: Antenatal Steroids, PC-05: Exclusive Breast Milk Feeding).</t>
  </si>
  <si>
    <t>The outcome being measured is: Newborns with septicemia or bacteremia with ICD-10-CM Other Diagnosis Codes for newborn septicemia or bacteremia as defined in Appendix A, Table 11.10 with a Bloodstream Infection Confirmed OR ICD-10-CM Other Diagnosis Codes for sepsis as defined in Appendix A, Table 11.10.1 with a Bloodstream Infection Confirmed available at: http://manual.jointcommission.org/releases/TJC2016A/
The only national hospital quality measure currently requiring patient-level risk adjustment is the Health Care-Associated Bloodstream Infections in Newborns (PC-04) outcome measure in the perinatal care measure set.</t>
  </si>
  <si>
    <t>The outcome target population being measured is: Liveborn newborns with ICD-10-CM Other Diagnosis Codes for birth weight between 500 and 1499g as defined in Appendix A, Table 11.12, 11.13 or 11.14 OR Birth Weight between 500 and 1499g OR ICD-10-CM Other Diagnosis Codes for birth weight = &gt; 1500g as defined in Appendix A, Table 11.15 or 11.16 OR Birth Weight = &gt; 1500g who experienced one or more of the following: 
o Experienced death 
o ICD-10-PCS Principal Procedure Code or ICD-10-PCS Other Procedure Codes for major surgery as defined in Appendix A, Table 11.18 
o ICD-10-PCS Principal Procedure Code or ICD-10-PCS Other Procedure Codes for mechanical ventilation as defined in Appendix A, Table 11.19 
o Transferred in from another acute care hospital or health care setting within 2 days of birth.</t>
  </si>
  <si>
    <t>• ICD-10-CM Principal Diagnosis Code for septicemias or bacteremias as defined in Appendix A, Table 11.10.2 
• ICD-10-CM Other Diagnosis Codes for septicemias or bacteremias as defined in Appendix A, Table 11.10.2 or ICD-10-CM Principal or Other Diagnosis Codes for newborn septicemia or bacteremia as defined in Appendix A, Table 11.10 with a Bloodstream Infection Present on Admission 
• ICD-10-CM Other Diagnosis Codes for birth weight &lt; 500g as defined in Appendix A, Table 11.20 OR Birth Weight &lt; 500g 
• Length of Stay &lt; 2 days</t>
  </si>
  <si>
    <t>1731</t>
  </si>
  <si>
    <t>PC-05 Exclusive Breast Milk Feeding</t>
  </si>
  <si>
    <t>PC-05 assesses the number of newborns exclusively fed breast milk during the newborn's entire hospitalization. This measure is a part of a set of five nationally implemented measures that address perinatal care (PC-01: Elective Delivery, PC-02: Cesarean Birth, PC-03: Antenatal Steroids, PC-04: Health Care-Associated Bloodstream Infections in Newborns).</t>
  </si>
  <si>
    <t>Newborns that were fed breast milk only since birth</t>
  </si>
  <si>
    <t>• Admitted to the Neonatal Intensive Care Unit (NICU) at this hospital during the hospitalization 
• ICD-10-CM Other Diagnosis Codes for galactosemia as defined in Appendix A, Table 11.21 
• ICD-10-PCS Principal Procedure Code or ICD-10-PCS Other Procedure Codes for parenteral infusion as defined in Appendix A, Table 11.22 
• Experienced death 
• Length of Stay &gt;120 days 
• Patients transferred to another hospital 
• Patients who are not term or with &lt; 37 weeks gestation completed</t>
  </si>
  <si>
    <t>0480</t>
  </si>
  <si>
    <t>Pediatric Computed Tomography (CT) Radiation Dose</t>
  </si>
  <si>
    <t>Radiation Dose metrics among consecutive patients, who have undergone CT of the head, chest, abdomen/pelvis, or chest/abdomen/pelvis. The metrics are 1) mean dose as measured using DLP, CTDIvol, and SSDE: within age strata. And 2) the proportion of exams with doses greater than the 75th percentile of the benchmark you are comparing with for the same anatomic area strata (Kumar, 2015; Smith-Bindman, Radiology, 2015; Goske, Radiology, 2013)
The CTDIvol and DLP are directly reported by the scanner using an “industry wide” standardized dose report (DICOM Radiation Dose Structured Report). The data should be assembled for the entire CT examination. If there are several series, the CTDIvol values should be averaged, and the DLP values should be added.
SSDE can be calculated using any dose monitoring software product, or using published multiplier coefficients which are highly valid. 
These different metrics are highly correlated, but nonetheless reveal important differences regarding radiology practice and performance and are thus complimentary. However, if a practice only assesses data from a single metric, there is substantial opportunity for data-driven improvement.
CTDIvol reflects the average dose per small scan length. Modern CT scanners directly generate this.
DLP reflects the CTDIvol x scan length, and is directly generated by modern CT scanners.
SSDE is a modified measure of CTDIvol that takes into account the size of the patient scanned and is useful for scaling dose to patient size. Several current radiation tracking software tools directly report SSDE.
Cited in this section
Goske MJ, Strauss KJ, Coombs LP, et al. Diagnostic reference ranges for pediatric abdominal CT. Radiology. Jul 2013;268(1):208-218.
“Calculation of reference doses as a function of BW (body weight) for an individual practice provides a tool to help develop site-specific CT protocols that help manage pediatric patient radiation doses.” – Conclusion statement from Abstract
Kumar K, manuscript under preparation. Radiation Dose Benchmarks in Children. 
This paper will describe dose metrics among 29,000 children within age strata &lt;1, 1-4 years, 5-9 years, 10-14 years, and 15-19 years. 2015.
Smith-Bindman R, Moghadassi M, Wilson N, et al. Radiation Doses in Consecutive CT Examinations from Five University of California Centers. Radiology 2015:277: 134–141
“These summary dose data provide a starting point for institutional evaluation of CT radiation doses.” – Conclusion statement from Abstract
Smith-Bindman R, Miglioretti DL. CTDIvol, DLP, and Effective Dose are excellent measures for use in CT quality improvement. Radiology. Dec 2011;261(3):999; author reply 999-1000.
An explanation as to why these radiation dose metrics are useful in calculating a patient’s absorbed doses.
Huda W, Ogden KM, Khorasani MR. Converting dose-length product to effective dose at CT. Radiology. Sep 2008;248(3):995-1003.
“This article describes a method of providing CT users with a practical and reliable estimate of adult patient EDs by using the DLP displayed on the CT console at the end of any given examination.” – Conclusion statement from Abstract</t>
  </si>
  <si>
    <t>Consecutive sample of CTs conducted in the head, chest, abdomen/pelvis and chest/abdomen/pelvis. No examinations should be excluded</t>
  </si>
  <si>
    <t>CT examinations conducted in anatomic areas not included above (such as CTs of the extremities or lumbar spine) or that combine several areas (head and chest) should not be included. In children, these four included categories will reflect approximately 80% of CT scans. 
Examinations performed as part of diagnostic procedures – such as biopsy procedures – should not be included. CT examinations performed as part of surgical planning or radiation therapy should not be included. 
Examinations that are considered "limited abdomen" or "limited pelvis" studies should be included in the abdomen and pelvis category. Any examinations that include any parts of the abdomen and or pelvis should count in the abdomen/pelvis category.</t>
  </si>
  <si>
    <t>Ambulatory Surgery Center, Clinician Office/Clinic, Hospital, Imaging Facility, Outpatient Rehabilitation, Urgent Care - Ambulatory</t>
  </si>
  <si>
    <t>Electronic Health Record (Only), Imaging-Diagnostic, Other, Registry</t>
  </si>
  <si>
    <t>2820</t>
  </si>
  <si>
    <t>Pediatric Lower Respiratory Infection Readmission Measure</t>
  </si>
  <si>
    <t>This measure calculates case-mix-adjusted readmission rates, defined as the percentage of admissions followed by 1 or more readmissions within 30 days, following hospitalization for lower respiratory infection (LRI) in patients less than 18 years old. The measure covers patients discharged from general acute care hospitals, including children’s hospitals.</t>
  </si>
  <si>
    <t>The numerator consists of hospitalizations at general acute care hospitals for LRI in patients less than 18 years old that are followed by 1 or more readmissions to general acute care hospitals within 30 days. Readmissions are excluded from the numerator if the readmission was for a planned procedure or for chemotherapy. 
The measure outcome is a readmission rate, defined as the percentage of index admissions with 1 or more readmissions within 30 days. The readmission rate, unadjusted for case-mix, is calculated as follows:
number of index admissions with 1 or more readmissions within 30 days/
total number of index admissions</t>
  </si>
  <si>
    <t>Hospitalizations at general acute care hospitals for LRI in patients less than 18 years old.</t>
  </si>
  <si>
    <t>2414</t>
  </si>
  <si>
    <t>Percent of live births that are low birth weight (LBW)</t>
  </si>
  <si>
    <t>Percentage of low birthweight births</t>
  </si>
  <si>
    <t>The percentage of births with birthweight &lt;2,500 grams</t>
  </si>
  <si>
    <t>The number of babies born weighing &lt;2,500 grams at birth in the study population</t>
  </si>
  <si>
    <t>All births in the study population</t>
  </si>
  <si>
    <t>1382</t>
  </si>
  <si>
    <t>Perinatal care: proportion of infants receiving enteral feedings who receive any human milk, with or without fortifier or formula, within 24 hours before discharge, transfer, or death.</t>
  </si>
  <si>
    <t xml:space="preserve"> This measure is used to assess the proportion of infants receiving enteral feedings who receive any human milk, with or without fortifier or formula, within 24 hours before discharge, transfer, or death.  </t>
  </si>
  <si>
    <t xml:space="preserve"> 
Number of infants who received any human milk within 24 hours before discharge (including "human milk only" or "human milk in combination with fortifier or formula")&lt;/p&gt;
&lt;p class="Note"&gt;&lt;strong&gt;Note&lt;/strong&gt;:&lt;/p&gt;
&lt;ul class="Note" style="list-style-type: disc;"&gt;
    &lt;li&gt;An infant is considered receiving "Human Milk Only" if the infant was discharged receiving human milk as the only enteral feeding, either by being breast fed and/or by receiving pumped human milk. &lt;/li&gt;
    &lt;li&gt;An infant is considered receiving "Formula Only" if the infant was discharged receiving formula milk as the only enteral feeding. &lt;/li&gt;
    &lt;li&gt;An infant is considered receiving "Human Milk in Combination with Either Fortifier or Formula" if the infant was discharged receiving human milk, plus human milk fortifier and/or formula milk. &lt;/li&gt;
    &lt;li&gt;Formula milk includes all standard newborn formulas, premature formulas, and special formulas. &lt;/li&gt;
    &lt;li&gt;Refer to the original measure documentation for additional information. &lt;/li&gt;
&lt;/ul&gt;
&lt;p&gt;&lt;strong&gt;Exclusions&lt;/strong&gt;&lt;br /&gt;
Unspecified  </t>
  </si>
  <si>
    <t xml:space="preserve"> 
All eligible infants admitted within 28 days of birth without having been discharged who receive any enteral feedings within 24 hours before discharge&lt;/p&gt;
&lt;p&gt;&lt;em&gt;Population&lt;/em&gt;: Any infant who is admitted to the reporting hospital within 28 days of birth should be included, regardless of where in the hospital the infant receives care.&lt;/p&gt;
&lt;p class="Note"&gt;&lt;strong&gt;Note&lt;/strong&gt;:&lt;/p&gt;
&lt;ul class="Note" style="list-style-type: disc;"&gt;
    &lt;li&gt;&lt;em&gt;Discharge&lt;/em&gt; refers to initial disposition in most cases. &lt;/li&gt;
    &lt;li&gt;An infant is considered receiving no enteral feedings if the infant was:
    &lt;ul style="list-style-type: disc;"&gt;
        &lt;li&gt;Not receiving any enteral feedings with either formula milk or human milk at discharge, or &lt;/li&gt;
        &lt;li&gt;Discharged on intravenous (IV) total parenteral nutrition alone since the infant was not receiving any enteral feedings, or &lt;/li&gt;
        &lt;li&gt;Discharged only on sterile water or glucose water since the infant was not receiving either formula milk or human milk. &lt;/li&gt;
    &lt;/ul&gt;
    &lt;/li&gt;
    &lt;li&gt;Enteral feedings may be given by any method including breast, bottle, gavage tube, gastrostomy tube, feeding cup, etc. &lt;/li&gt;
    &lt;li&gt;Refer to the original measure documentation for calculation instructions and data item definitions. For administrative coding and additional data item information, refer to the &lt;em&gt;2016 Manual of Operations: Part 2 Data Definitions &amp;amp; Infant Data Forms&lt;/em&gt; (see the "Companion Documents" field). &lt;/li&gt;
&lt;/ul&gt;
&lt;p&gt;&lt;strong&gt;Exclusions:&lt;/strong&gt;&lt;/p&gt;
&lt;ul style="list-style-type: disc;"&gt;
    &lt;li&gt;Infants not receiving any enteral feedings with either formula milk or human milk in the 24 hours prior to discharge. &lt;/li&gt;
    &lt;li&gt;Infants discharged on IV total parenteral nutrition. &lt;/li&gt;
    &lt;li&gt;Infants discharged only on sterile water or glucose water. &lt;/li&gt;
    &lt;li&gt;Infants admitted more than 28 days after birth. &lt;/li&gt;
    &lt;li&gt;Infants who have been home prior to admission. &lt;/li&gt;
&lt;/ul&gt;&lt;/div&gt;</t>
  </si>
  <si>
    <t>Perinatal Deaths</t>
  </si>
  <si>
    <t>Rate of fetal and infant deaths during perinatal period (28 weeks of gestation to 7 days after birth)</t>
  </si>
  <si>
    <t>Number of fetal and infant deaths during the perinatal period (28 weeks of gestation to 7 days after birth)</t>
  </si>
  <si>
    <t>Number of live births plus fetal deaths of at least 28 weeks of gestation</t>
  </si>
  <si>
    <t>NVSS-N, Linked birth/infant death data set - CDC</t>
  </si>
  <si>
    <t>Perioperative care: percentage of patients, regardless of age, who undergo a procedure under anesthesia and are admitted to an ICU directly from the anesthetizing location, who have a documented use of a checklist or protocol for the transfer of care from the responsible anesthesia practitioner to the responsible ICU team or team member.</t>
  </si>
  <si>
    <t xml:space="preserve"> This measure is used to assess the percentage of patients, regardless of age, who undergo a procedure under anesthesia and are admitted to an intensive care unit&amp;nbsp;(ICU) directly from the anesthetizing location, who have a documented use of a checklist or protocol for the transfer of care from the responsible anesthesia practitioner to the responsible ICU team or team member.  </t>
  </si>
  <si>
    <t xml:space="preserve"> 
Patients who have a documented use of a checklist or protocol for the transfer of care from the responsible anesthesia practitioner to the responsible intensive care unit (ICU) team or team member&lt;/p&gt;
&lt;p class="Note"&gt;&lt;strong&gt;Note&lt;/strong&gt;:&lt;/p&gt;
&lt;ul class="Note" style="list-style-type: disc;"&gt;
    &lt;li&gt;The key handoff elements that must be included in the transfer of care protocol or checklist include:
    &lt;ol style="list-style-type: decimal;" start="1"&gt;
        &lt;li&gt;Identification of patient, key family member(s) or patient surrogate &lt;/li&gt;
        &lt;li&gt;Identification of responsible practitioner (primary service) &lt;/li&gt;
        &lt;li&gt;Discussion of pertinent medical history &lt;/li&gt;
        &lt;li&gt;Discussion of the surgical/procedure course (procedure, reason for surgery, procedure performed) &lt;/li&gt;
        &lt;li&gt;Intraoperative anesthetic management and issue/concerns to include things such as airway, hemodynamic, narcotic, sedation level and paralytic management and intravenous fluids/blood products and urine output during the procedure &lt;/li&gt;
        &lt;li&gt;Expectations/Plans for the early post-procedure period to include things such as the anticipated course (anticipatory guidance), complications, need for laboratory or electrocardiogram (ECG) and medication administration &lt;/li&gt;
        &lt;li&gt;Opportunity for questions and acknowledgement of understanding of report from the receiving ICU team &lt;/li&gt;
    &lt;/ol&gt;
    &lt;/li&gt;
    &lt;li&gt;&lt;em&gt;Identification of Patient&lt;/em&gt;: In the instance the identity of the patient is unable to be confirmed, identification provided by the clinical facility would suffice toward meeting performance of the measure. &lt;/li&gt;
&lt;/ul&gt;
&lt;p&gt;&lt;strong&gt;Exclusions&lt;/strong&gt;&lt;br /&gt;
Unspecified  </t>
  </si>
  <si>
    <t xml:space="preserve"> 
All patients, regardless of age, who undergo any procedure including surgical, therapeutic or diagnostic procedure under anesthesia and are admitted to an intensive care unit (ICU) directly from the anesthetizing location &lt;/p&gt;
&lt;p&gt;&lt;strong&gt;Exclusions&lt;/strong&gt;&lt;br /&gt;
Unspecified  </t>
  </si>
  <si>
    <t>Hospital Inpatient
Intensive Care Units
Transition</t>
  </si>
  <si>
    <t>Perioperative care: percentage of patients, regardless of age, who undergo a surgical procedure under anesthesia who have documentation that all applicable safety checks from the World Health Organization (WHO) Surgical Safety Checklist were performed before induction of anesthesia.</t>
  </si>
  <si>
    <t xml:space="preserve"> This measure is used to assess the percentage of patients, regardless of age, who undergo a surgical procedure under anesthesia who have documentation that all applicable safety checks from the World Health Organization (WHO) Surgical Safety Checklist were performed before induction of anesthesia.  </t>
  </si>
  <si>
    <t xml:space="preserve"> 
Patients who have documentation that all applicable safety checks of the World Health Organization (WHO) Surgical Safety Checklist (or other surgical checklist that includes the safety checks for specific procedure) were performed before induction of anesthesia &lt;/p&gt;
&lt;p class="Note"&gt;&lt;strong&gt;Note&lt;/strong&gt;: The WHO Surgical Safety Checklist includes the following items:&lt;/p&gt;
&lt;p class="Note"&gt;&lt;em&gt;Before Induction of Anesthesia&lt;/em&gt;&lt;/p&gt;
&lt;ul class="Note" style="list-style-type: disc;"&gt;
    &lt;li&gt;Has the patient confirmed his/her identity, site, procedure and consent? &lt;/li&gt;
    &lt;li&gt;Is the site marked? &lt;/li&gt;
    &lt;li&gt;Is the anaesthesia machine and medication check complete? &lt;/li&gt;
    &lt;li&gt;Is the pulse oximeter on the patient and functioning? &lt;/li&gt;
    &lt;li&gt;Does the patient have a:
    &lt;ul style="list-style-type: disc;"&gt;
        &lt;li&gt;Known allergy? &lt;/li&gt;
        &lt;li&gt;Difficult airway/aspiration risk? &lt;/li&gt;
        &lt;li&gt;Risk of greater than 500 ml blood loss (7 ml/kg in children)? &lt;/li&gt;
    &lt;/ul&gt;
    &lt;/li&gt;
&lt;/ul&gt;
&lt;p&gt;&lt;strong&gt;Exclusions&lt;/strong&gt;&lt;br /&gt;
Unspecified  </t>
  </si>
  <si>
    <t xml:space="preserve"> 
All patients, regardless of age, who undergo a surgical procedure under general anesthesia &lt;/p&gt;
&lt;p&gt;&lt;strong&gt;Exclusions&lt;/strong&gt;&lt;br /&gt;
Unspecified  </t>
  </si>
  <si>
    <t>Ambulatory Procedure/Imaging Center
Hospital Inpatient
Hospital Outpatient</t>
  </si>
  <si>
    <t>Perioperative care: percentage of patients, regardless of age, who undergo central venous catheter (CVC) insertion for whom CVC was inserted with all elements of maximal sterile barrier technique, hand hygiene, skin preparation and, if ultrasound is used, sterile ultrasound techniques followed.</t>
  </si>
  <si>
    <t xml:space="preserve"> This measure is used to assess the percentage of patients, regardless of age, who undergo central venous catheter (CVC) insertion for whom CVC was inserted with all elements of maximal sterile barrier technique, hand hygiene, skin preparation and, if ultrasound is used, sterile ultrasound techniques followed.   </t>
  </si>
  <si>
    <t xml:space="preserve"> 
Patients for whom central venous catheter (CVC) was inserted with all elements of maximal sterile barrier technique, hand hygiene, skin preparation and, if ultrasound is used, sterile ultrasound techniques followed&lt;/p&gt;
&lt;p class="Note"&gt;&lt;strong&gt;Note&lt;/strong&gt;:&lt;/p&gt;
&lt;ul class="Note" style="list-style-type: disc;"&gt;
    &lt;li&gt;&lt;em&gt;Maximal Sterile Barrier Technique&lt;/em&gt;: Includes all of the following elements: cap AND mask AND sterile gown AND sterile gloves AND sterile full body drape. &lt;/li&gt;
    &lt;li&gt;&lt;em&gt;Sterile Ultrasound Techniques&lt;/em&gt;: Require sterile gel and sterile probe covers. &lt;/li&gt;
&lt;/ul&gt;
&lt;p&gt;&lt;strong&gt;Exclusions&lt;/strong&gt;&lt;br /&gt;
Unspecified  </t>
  </si>
  <si>
    <t xml:space="preserve"> 
All patients, regardless of age, who undergo central venous catheter (CVC) insertion &lt;/p&gt;
&lt;p&gt;&lt;strong&gt;Exclusions&lt;/strong&gt;&lt;br /&gt;
Unspecified  </t>
  </si>
  <si>
    <t>Patients for whom at least one body temperature greater than or equal to 35.5 degrees Celsius (or 95.9 degrees Fahrenheit) was recorded within the 30 minutes immediately before or the 15 minutes immediately after anesthesia end time.</t>
  </si>
  <si>
    <t>All patients, regardless of age, who undergo surgical or therapeutic procedures under general or neuraxial anesthesia of 60 minutes duration or longer.</t>
  </si>
  <si>
    <t>The measure excludes patients undergoing cardiopulmonary bypass and those patients receiving regional nerve block or monitored anesthesia care without general anesthesia.</t>
  </si>
  <si>
    <t>2681</t>
  </si>
  <si>
    <t>PICU Severity-adjusted Length of Stay</t>
  </si>
  <si>
    <t>The number of days between PICU admission and PICU discharge.</t>
  </si>
  <si>
    <t>Number of PICU days, PICU days = Number of days between PICU admission and PICU discharge.(For all eligible patients admitted to the ICU, the time at discharge from ICU minus the time of ICU admission (first recorded vital sign on ICU flow sheet)</t>
  </si>
  <si>
    <t>The denominator is the average (mean) predicted length of stay using the adjustment model.</t>
  </si>
  <si>
    <t>Patients =&gt; 18 years of age</t>
  </si>
  <si>
    <t>0334</t>
  </si>
  <si>
    <t>PICU Standardized Mortality Ratio</t>
  </si>
  <si>
    <t>The ratio of actual deaths over predicted deaths for PICU patients.</t>
  </si>
  <si>
    <t>Actual number of deaths occurring in PICU.</t>
  </si>
  <si>
    <t>The sum of of predicted PRISM 3 mortality. “Predicted mortality“ = Number of deaths expected based on assessed physiologic risk of mortality.   
Include all PICU patients &lt; 18 year of age admitted to the PICU for greater than 2 hours or with at least two consecutive sets of vital signs consistent with life with risk of mortality assessment or boarder/IMCU status.</t>
  </si>
  <si>
    <t>Include all PICU patients &lt; 18 year of age admitted to the PICU for greater than 2 hours or with at least two consecutive sets of vital signs consistent with life with risk of mortality assessment or boarder/IMCU status.</t>
  </si>
  <si>
    <t>0343</t>
  </si>
  <si>
    <t>PICU Unplanned Readmission Rate</t>
  </si>
  <si>
    <t>The total number of patients requiring unscheduled readmission to the ICU within 24 hours of discharge or transfer.</t>
  </si>
  <si>
    <t>Total number of unplanned readmissions within 24 hours after discharge/transfer from the PICU.</t>
  </si>
  <si>
    <t>Patients =&gt;18 years of age,</t>
  </si>
  <si>
    <t>0335</t>
  </si>
  <si>
    <t>Pneumocystis carinii pneumonia (PCP) prophylaxis: percentage of eligible infants with HIV-exposure who were prescribed PCP prophylaxis in the measurement year.</t>
  </si>
  <si>
    <t xml:space="preserve"> This measure is used to assess the percentage of eligible infants with human immunodeficiency virus (HIV)-exposure who were prescribed &lt;em&gt;Pneumocystis carinii&lt;/em&gt; pneumonia (PCP) prophylaxis in the measurement year.   </t>
  </si>
  <si>
    <t xml:space="preserve"> 
Number of human immunodeficiency virus (HIV)-exposed infants who were prescribed &lt;em&gt;Pneumocystis carinii&lt;/em&gt; pneumonia (PCP) prophylaxis during the measurement year&lt;/p&gt;
&lt;p&gt;&lt;strong&gt;Exclusions&lt;/strong&gt;&lt;br /&gt;
Unspecified  </t>
  </si>
  <si>
    <t xml:space="preserve"> 
Number of human immunodeficiency virus (HIV)-exposed infants: &lt;/p&gt;
&lt;ul style="list-style-type: disc;"&gt;
    &lt;li&gt;In whom HIV infection has not been presumptively excluded* by 6 weeks of age; and &lt;/li&gt;
    &lt;li&gt;Had a medical visit with a provider with prescribing privileges at least once in the measurement year &lt;/li&gt;
&lt;/ul&gt;
&lt;p class="Note"&gt;&lt;strong&gt;Note&lt;/strong&gt;:&lt;/p&gt;
&lt;ul class="Note" style="list-style-type: disc;"&gt;
    &lt;li&gt;A "provider with prescribing privileges" is a health care professional who is certified in his/her jurisdiction to prescribe medications. &lt;/li&gt;
    &lt;li&gt;Refer to the original measure documentation for additional data elements. &lt;/li&gt;
&lt;/ul&gt;
&lt;p class="Note"&gt;*In nonbreast-feeding infants with no positive HIV virologic test results, presumptive exclusion of HIV infection can be based on two negative virologic test results: one obtained at greater than 2 weeks and one obtained at greater than 4 weeks of age&amp;hellip;Definitive exclusion of HIV infection is based on two negative virologic test results: one obtained at greater than 1 month of age and one obtained at greater than 4 months of age&amp;hellip;For both presumptive and definitive exclusion of infection, the child should have no other laboratory (e.g., no positive virologic test results) or clinical (e.g., no AIDS-defining conditions) evidence of HIV infection.&lt;/p&gt;
&lt;p&gt;&lt;strong&gt;Exclusions&lt;/strong&gt;&lt;br /&gt;
Patients who are diagnosed with HIV infection  </t>
  </si>
  <si>
    <t>Pregnancies conceived within 18 months of previous birth</t>
  </si>
  <si>
    <t>Percent of pregnancies conceived within 18 months of a previous birth</t>
  </si>
  <si>
    <t>Number of females aged 15 to 44 years whose most recent pregnancy was conceived within 18 months of a previous live birth</t>
  </si>
  <si>
    <t>Number of females aged 15 to 44 years with at least two pregnancies</t>
  </si>
  <si>
    <t>NSFG</t>
  </si>
  <si>
    <t>Pregnancy test for female abdominal pain patients.</t>
  </si>
  <si>
    <t>Percentage of female patients aged 14 to 50 who present to the emergency department (ED) with a chief complaint of abdominal pain for whom a pregnancy test ordered</t>
  </si>
  <si>
    <t>Number of patients in the denominator who have a pregnancy test (urine or serum) ordered in the ED</t>
  </si>
  <si>
    <t>All women, ages 14 – 50 years old, who present to the ED with a chief complaint of abdominal pain.</t>
  </si>
  <si>
    <t>i. Females for whom pregnancy is already documented or reported (verbal report by patient is acceptable).
ii. Females with documented or reported hysterectomy (verbal report by patient is acceptable).
iii. Females documented or reported to be post-menopausal (verbal report by patient is acceptable).
iv. Patient refusal
v. Patients who do not complete their ED evaluation (Left before completion, Left AMA, etc.)</t>
  </si>
  <si>
    <t>Ambulatory Care : Clinic/Urgent Care, Hospital</t>
  </si>
  <si>
    <t>0502</t>
  </si>
  <si>
    <t>Pregnant women that had HBsAg testing.</t>
  </si>
  <si>
    <t>This measure identifies pregnant women who had a HBsAg (hepatitis B) test  during their pregnancy.</t>
  </si>
  <si>
    <t>Did the patient have HBsAg testing (code set PR0149, LC0014, LC0025) during the following time period:  280 days prior to delivery (PRE-EPIS)?      
Time Window: 280 days prior to a claim for a delivery procedure (code set PR0140, PR0141) AND the diagnosis is Full Term Delivery (code set DX0209)</t>
  </si>
  <si>
    <t>See attached "Pregnancy Management ebm Alg" document for member demographics, build event, and member enrollment
Time Window: 365 days prior to the common report period end date</t>
  </si>
  <si>
    <t>Patients with a diagnosis of hepatitis B are excluded from this measure if there is no claims-based evidence that the HBsAg test was done.</t>
  </si>
  <si>
    <t>Ambulatory Care : Clinic</t>
  </si>
  <si>
    <t>Population : Counties or cities, Clinicians : Group, Health Plan, Clinicians : Individual, Integrated Delivery System</t>
  </si>
  <si>
    <t>0608</t>
  </si>
  <si>
    <t>Pregnant women that had HIV testing.</t>
  </si>
  <si>
    <t>This measure identifies pregnant women who had an HIV test during their pregnancy.</t>
  </si>
  <si>
    <t>Did the patient have HIV testing (code set PR0142, LC0021) during the following time period:   280 days prior to delivery (PRE-EPIS)?
Time Window: 280 days prior to a claim for a delivery procedure (code set PR0140, PR0141) AND the diagnosis is Full Term Delivery (code set DX0209)</t>
  </si>
  <si>
    <t>Diagnosis of HIV infection</t>
  </si>
  <si>
    <t>Ambulatory Care : Clinic/Urgent Care, Ambulatory Care : Clinician Office</t>
  </si>
  <si>
    <t>Population : Community, County or City, Facility, Clinician : Group/Practice, Health Plan, Clinician : Individual, Integrated Delivery System, Other, Population : Regional and State</t>
  </si>
  <si>
    <t>0606</t>
  </si>
  <si>
    <t>Pregnant women that had syphilis screening.</t>
  </si>
  <si>
    <t>This measure identifies pregnant women who had a syphilis test during their pregnancy.</t>
  </si>
  <si>
    <t>Did the patient have syphilis screening (code set PR0147, LC0014, LC0018) during the following time period:   280 days prior to delivery (PRE-EPIS)?      
Time Window: 280 days prior to a claim for a delivery procedure (code set PR0140, PR0141) AND the diagnosis is Full Term Delivery (code set DX0209)</t>
  </si>
  <si>
    <t>0607</t>
  </si>
  <si>
    <t>Prenatal &amp; Postpartum Care (PPC)</t>
  </si>
  <si>
    <t>The percentage of deliveries of live births between November 6 of the year prior to the measurement year and November 5 of the measurement year. For these women, the measure assesses the following facets of prenatal and postpartum care:
Rate 1: Timeliness of Prenatal Care. The percentage of deliveries that received a prenatal care visit as a member of the organization in the first trimester or within 42 days of enrollment in the organization. 
Rate 2: Postpartum Care. The percentage of deliveries that had a postpartum visit on or between 21 and 56 days after delivery.</t>
  </si>
  <si>
    <t>This measure assesses whether pregnant women had timely prenatal and postpartum care visits. It has two rates, one assessing the timeliness of prenatal visits, and one assessing the timeliness of postpartum visits.</t>
  </si>
  <si>
    <t>Non-live births</t>
  </si>
  <si>
    <t>1517</t>
  </si>
  <si>
    <t>Prenatal Anti-D Immune Globulin</t>
  </si>
  <si>
    <t>Patients who received anti-D immunoglobulin at 26-30 weeks gestation.
CPT codes:  90384, 90385, 90386</t>
  </si>
  <si>
    <t>All patients who are D (Rh) negative and unsensitized who gave birth during a 12-month period, seen for continuing prenatal care.  
ICD codes for pregnancy:  V22.0-V23.9</t>
  </si>
  <si>
    <t>Documentation of medical reason(s) for patient not receiving anti-D immune globulin at 26-30 weeks gestation.
Documentation of patient reason(s) for patient not receiving anti-D immune globulin at 26-30 weeks gestation.</t>
  </si>
  <si>
    <t>Clinicians : Individual</t>
  </si>
  <si>
    <t>0014</t>
  </si>
  <si>
    <t>Prenatal Blood Group Antibody Testing</t>
  </si>
  <si>
    <t>Percentage of patients who gave birth during a 12-month period who were screened for blood group antibodies during the first or second prenatal care visit.</t>
  </si>
  <si>
    <t>Patients who received bloodgroup antibody screening during the first or second prenatal care visit.
CPT codes:  86850
LOINC codes:  890-4</t>
  </si>
  <si>
    <t>All patients who gave birth during a 12-month period, seen for continuing prenatal care.
ICD pregnancy:  V22.0-V23.9</t>
  </si>
  <si>
    <t>0016</t>
  </si>
  <si>
    <t>Prenatal Blood Groups (ABO), D (Rh) Type</t>
  </si>
  <si>
    <t>Percentage of patients who gave birth during a 12-month period who had a determination of blood group (ABO) and D (Rh) type by the second prenatal care visit.</t>
  </si>
  <si>
    <t>Patients whose blood group (ABO) and D (Rh) type have been determined by the second prenatal care visit.
CPT ABO:  86900 
CPT Rh (D):  86901
LOINC code:  34530-6
OR
Physician documentation of prior laboratory results of blood group (ABO) and D (Rh) type</t>
  </si>
  <si>
    <t>All patients who gave birth during a 12-month period, seen for continuing prenatal care.
ICD pregnancy:  V22.0-V23.9</t>
  </si>
  <si>
    <t>0015</t>
  </si>
  <si>
    <t>Prenatal care, early and adequate</t>
  </si>
  <si>
    <t>Percent of pregnant women who receive early and adequate prenatal care</t>
  </si>
  <si>
    <t>Number of births to females receiving adequate prenatal care by the Adequacy of Prenatal Care Utilization Index (APNCU) in states that use the 2003 standard certificate of birth</t>
  </si>
  <si>
    <t>Number of live births in states that use the 2003 standard certificate of birth</t>
  </si>
  <si>
    <t>Prenatal care, first trimester</t>
  </si>
  <si>
    <t>Percent of pregnant women who receive prenatal care beginning in the first trimester of pregnancy</t>
  </si>
  <si>
    <t>Number of births to females receiving prenatal care in the first trimester (three months) of pregnancy in states that use the 2003 standard certificate of birth</t>
  </si>
  <si>
    <t>Prenatal Screening for Human Immunodeficiency Virus (HIV)</t>
  </si>
  <si>
    <t>Percentage of patients who gave birth during a 12-month period who were screened for HIV infection during the first or second prenatal care visit.</t>
  </si>
  <si>
    <t>Patients who were screened for HIV infection during the first or second prenatal care visit.
CPT HIV-1:  87390
CPT HIV-2:  87391, 87534-87539
LOINC codes:  14092-1, 24012-7, 29893-5, 31201-7, 5221-7, 5222-5, 7917-8, 7918-6</t>
  </si>
  <si>
    <t>All patients who gave birth during a 12-month period, seen for continuing prenatal care.  
ICD-9 pregnancy:  V22.0-V23.9</t>
  </si>
  <si>
    <t>Documentation of medical reason(s) for not screening for HIV during the first or second prenatal care visit (e.g., patient has known HIV).
Documentation of patient reason(s) for not screening for HIV during the first or second prenatal care visit.</t>
  </si>
  <si>
    <t>0012</t>
  </si>
  <si>
    <t>Pressure Ulcer Rate  (PDI 2)</t>
  </si>
  <si>
    <t>Stage III or IV pressure ulcers (secondary diagnosis) per 1,000 discharges among patients ages 17 years and younger. Includes metrics for discharges grouped by risk category. Excludes neonates; stays less than three (3) days; transfers from another facility; obstetric discharges; cases with diseases of the skin, subcutaneous tissue and breast; discharges in which debridement or pedicle graft is the only operating room procedure; discharges with debridement or pedicle graft before or on the same day as the major operating room procedure; and those discharges in which pressure ulcer is the principal diagnosis or secondary diagnosis of Stage III or IV pressure ulcer is present on admission.
[NOTE: The software provides the rate per hospital discharge. However, common practice reports the measure as per 1,000 discharges. The user must multiply the rate obtained from the software by 1,000 to report events per 1,000 hospital discharges.]</t>
  </si>
  <si>
    <t>Discharges, among cases meeting the inclusion and exclusion rules for the denominator, with any secondary ICD-10-CM diagnosis codes for pressure ulcer and any secondary ICD-10-CM diagnosis codes for pressure ulcer stage III or IV (or unstageable).  Prior to October 1, 2008, pressure ulcer stage codes are not available, and discharges with a pressure ulcer code prior to this date are included regardless of stage.                                                   
Note: The numerator definition is identical for High-Risk and Low-Risk Categories and Overall.</t>
  </si>
  <si>
    <t>Exclude cases:
	• with a principal ICD-10-CM diagnosis code for pressure ulcer (see above)
• with any secondary ICD-10-CM diagnosis codes for pressure ulcer (see above) present on admission and any secondary ICD-10-CM diagnosis codes for pressure ulcer stage III or IV (or unstageable, see above) present on admission (present on admission must apply to all qualifying pressure ulcer codes)
• with any-listed ICD-10-PCS procedure codes for debridement or pedicle graft before or on the same day as the major operating room procedure (surgical cases only)
• with any-listed ICD-10-PCS procedure codes for debridement or pedicle graft as the only major operating room procedure (surgical cases only)
• neonates
• with length of stay of less than three (3) days
• transfer from a hospital (different facility)
• transfer from a Skilled Nursing Facility (SNF) or Intermediate Care Facility (ICF)
• transfer from another health care facility
• with a principal or any secondary CD-10-CM diagnosis codes present on admission for major skin disorders 
• MDC 14 (pregnancy, childbirth, and puerperium)
• with missing gender (SEX=missing), age (AGE=missing), quarter (DQTR=missing), year (YEAR=missing) or principal diagnosis (DX1=missing)
(NOTE: Exclusions are identical for high and low risk strata.)</t>
  </si>
  <si>
    <t>0337</t>
  </si>
  <si>
    <t>Preterm births, &lt;32 weeks of gestation (percent)</t>
  </si>
  <si>
    <t>Percent of live births that are very preterm (less than 32 weeks of gestation)</t>
  </si>
  <si>
    <t>Number of infants born at less than 32 completed weeks of gestation</t>
  </si>
  <si>
    <t>Preterm births, 32-33 weeks of gestation (percent)</t>
  </si>
  <si>
    <t>Percent of live births at 32 to 33 weeks of gestation</t>
  </si>
  <si>
    <t>Number of infants born between 32 and 33 completed weeks of gestation</t>
  </si>
  <si>
    <t>Preterm births, 32-36 weeks of gestation (percent)</t>
  </si>
  <si>
    <t>Number of infants born between 32 and 36 completed weeks of gestation</t>
  </si>
  <si>
    <t>Preterm births, 34-36 weeks of gestation (percent)</t>
  </si>
  <si>
    <t>Percent of live births that are late preterm (34 to 36 weeks of gestation)</t>
  </si>
  <si>
    <t>Number of infants born between 34 and 36 completed weeks of gestation</t>
  </si>
  <si>
    <t>Preterm births, total (percent)</t>
  </si>
  <si>
    <t>Percent of live births that are preterm (&lt; 37 weeks of gestation)</t>
  </si>
  <si>
    <t>Number of infants born before 37 completed weeks of gestation</t>
  </si>
  <si>
    <t>Preventive services for children and adolescents: percentage of newborns who have had neonatal screening for hemoglobinopathies, phenylketonuria and hypothyroidism in the first week of life.</t>
  </si>
  <si>
    <t xml:space="preserve"> This measure is used to assess the percentage of newborns who have had neonatal screening for hemoglobinopathies, phenylketonuria and hypothyroidism in the first week of life.   </t>
  </si>
  <si>
    <t xml:space="preserve"> 
Number of newborns screened for hemoglobinopathies, phenylketonuria and hypothyroidism in the first week of life&lt;/p&gt;
&lt;p class="Note"&gt;&lt;strong&gt;Note&lt;/strong&gt;: This measure is mandated by Minnesota State Law. Out-of-state organizations should be aware of their state's mandates.&lt;/p&gt;
&lt;p&gt;&lt;strong&gt;Exclusions&lt;/strong&gt;&lt;br /&gt;
Unspecified  </t>
  </si>
  <si>
    <t xml:space="preserve"> 
Number of newborns&lt;/p&gt;
&lt;p&gt;&lt;strong&gt;Exclusions&lt;/strong&gt;&lt;br /&gt;
Unspecified  </t>
  </si>
  <si>
    <t>Proportion of infants 22 to 29 weeks gestation screened for retinopathy of prematurity.</t>
  </si>
  <si>
    <t>Proportion of infants born from 22 weeks, 0 days to 29 weeks, 6 days gestational age who were in the reporting hospital at the postnatal age recommended for screening for retinopathy of prematurity (ROP) by the American Academy of Pediatrics (AAP) and who received a retinal examination for ROP prior to discharge.</t>
  </si>
  <si>
    <t>Number of infants born from 22 weeks, 0 days to 29 weeks, 6 days gestational age who were in the reporting hospital at the postnatal age recommended for ROP screening by the AAP and who received a retinal exam for ROP prior to discharge</t>
  </si>
  <si>
    <t>All eligible infants born from 22 weeks, 0 days to 29 weeks, 6 days gestational age who were in the reporting hospital at the postnatal age recommended for ROP screening by the AAP</t>
  </si>
  <si>
    <t>1. Infants outside the gestational age range of 22 to 29 weeks
2. Outborn infants admitted to the reporting hospital more than 28 days after birth
3. Outborn infants who have been home prior to admission
4. Infants who die in the delivery room or initial resuscitation area prior to admission to the neonatal intensive care unit
5. Infants not in the reporting hospital at the postnatal age recommended for ROP screening by the AAP</t>
  </si>
  <si>
    <t>0483</t>
  </si>
  <si>
    <t>Proportion of infants 22 to 29 weeks gestation treated with surfactant who are treated within 2 hours of birth.</t>
  </si>
  <si>
    <t>Proportion of infants 22 to 29 weeks gestation treated with surfactant within 2 hours of birth among infants who were treated with surfactant.</t>
  </si>
  <si>
    <t>Number of infants 22 to 29 weeks gestation treated with surfactant within 2 hours of birth</t>
  </si>
  <si>
    <t>Number of infants 22 to 29 weeks gestation treated with surfactant at any time prior to discharge from the reporting hospital.</t>
  </si>
  <si>
    <t>1. Infants outside the gestational age range of 22 to 29 weeks.
2. Outborn infants admitted more than 28 days after birth.
3. Outborn infants who have been home prior to admission.
4. Infants not treated with surfactant.</t>
  </si>
  <si>
    <t>Claims (Only), Other, Paper Records, Registry</t>
  </si>
  <si>
    <t>0484</t>
  </si>
  <si>
    <t>Proportion of infants covered by Newborn Bloodspot Screening (NBS)</t>
  </si>
  <si>
    <t>What percentage of infants had bloodspot newborn screening performed as mandated by state of birth?</t>
  </si>
  <si>
    <t>The number of infants born in a state who have a valid newborn screen performed- in accordance with the state of birth mandated program specifications</t>
  </si>
  <si>
    <t>number of infants born in a state during the time period used in the numerator (same area used for numerator)</t>
  </si>
  <si>
    <t>infants who die prior to normal time frame for collection of newborn screen or infants who have a formal waiver signed by the parents/guardians refusing the state newborn screen</t>
  </si>
  <si>
    <t>Claims (Only), Laboratory, Other, Paper Records, Patient Reported Data</t>
  </si>
  <si>
    <t>1351</t>
  </si>
  <si>
    <t>Pulmonary resection: percentage of patients undergoing pulmonary resection for whom forced expiratory volume in one second (FEV&lt;sub&gt;1&lt;/sub&gt;) and diffusing capacity of carbon monoxide (DL&lt;sub&gt;CO&lt;/sub&gt;) was obtained within 365 days before lung resection.</t>
  </si>
  <si>
    <t xml:space="preserve"> This measure is used to assess the percentage of patients undergoing pulmonary resection for whom forced expiratory volume in one second (FEV&lt;sub&gt;1&lt;/sub&gt;) and diffusing capacity of carbon monoxide (DL&lt;sub&gt;CO&lt;/sub&gt;) was obtained within 365 days before lung resection.  </t>
  </si>
  <si>
    <t xml:space="preserve"> 
Forced expiratory volume in one second (FEV&lt;sub&gt;1&lt;/sub&gt;) and diffusing capacity of carbon monoxide (DL&lt;sub&gt;CO&lt;/sub&gt;) obtained within 365 days before lung resection &lt;/p&gt;
&lt;p class="Note"&gt;&lt;strong&gt;Note&lt;/strong&gt;: Pulmonary function testing is acceptable when performed no more than 1 year before pulmonary resection in an American Thoracic Society-approved clinical laboratory and when it includes, at a minimum, the forced expiratory volume in one second (FEV&lt;sub&gt;1&lt;/sub&gt;) and diffusing capacity of carbon monoxide (DL&lt;sub&gt;CO&lt;/sub&gt;).&lt;/p&gt;
&lt;p&gt;&lt;strong&gt;Exclusions&lt;/strong&gt;&lt;br /&gt;
Unspecified  </t>
  </si>
  <si>
    <t xml:space="preserve"> 
All patients undergoing pulmonary resection&lt;/p&gt;
&lt;p&gt;This includes all patients undergoing pneumonectomy, lobectomy, segmentectomy, sleeve resection, and wedge resection, as well as thoracoscopic or open lung biopsy.&lt;/p&gt;
&lt;p&gt;&lt;strong&gt;Exclusions&lt;/strong&gt;&lt;br /&gt;
Unspecified  </t>
  </si>
  <si>
    <t>Reproductive health services receipt: sexually active females</t>
  </si>
  <si>
    <t>Percent of sexually active females aged 15 to 44 years who received reproductive health services</t>
  </si>
  <si>
    <t>Number of sexually experienced females ages 15 to 44 years who reported receiving at least one of the family planning/reproductive health services listed below in the last 12 months</t>
  </si>
  <si>
    <t>Number of sexually experienced females ages 15 to 44 years</t>
  </si>
  <si>
    <t>Retained Surgical Item or Unretrieved Device Fragment Count (PDI 03)</t>
  </si>
  <si>
    <t>The number of hospital discharges with a retained surgical item or unretrieved device fragment (secondary diagnosis) among surgical and medical patients ages 17 years and younger. Excludes normal newborns, newborns with birth weight less than 500 grams, cases with principal diagnosis of retained surgical item or unretrieved device fragment, cases with a secondary diagnosis of retained surgical item or unretrieved device fragment present on admission, and obstetric cases.</t>
  </si>
  <si>
    <t>Surgical and medical discharges, for patients ages 17 years and under, with any secondary ICD-10-CM diagnosis codes for retained surgical item or unretrieved device fragment. Surgical and medical discharges are defined by specific MS-DRG codes.</t>
  </si>
  <si>
    <t>0362</t>
  </si>
  <si>
    <t>Review of Unplanned PICU Readmissions</t>
  </si>
  <si>
    <t>Periodic clinical review of unplanned readmissions to the PICU that occurred within 24 hours of discharge or transfer from the PICU.</t>
  </si>
  <si>
    <t>Number of unplanned readmissions that occurred within 24 hours after discharge or transfer from the PICU for which a clinical review is documented within the specified time period (time period to be determined through pilot testing)</t>
  </si>
  <si>
    <t>Total number of unplanned readmissions occurring within 24 hours of discharge/transfer from PICU for which clinical review is documented within specified time period, patients &lt;18 yrs of age</t>
  </si>
  <si>
    <t>0336</t>
  </si>
  <si>
    <t>Rh immunoglobulin (Rhogam) for Rh negative pregnant women at risk of fetal blood exposure.</t>
  </si>
  <si>
    <t>Percent of Rh negative pregnant women at risk of fetal blood exposure who receive Rhogam the ED.</t>
  </si>
  <si>
    <t>Number of appropriate patients who receive Rhogam in the ED.</t>
  </si>
  <si>
    <t>All women, confirmed pregnant, who are at significant risk of fetal blood exposure, including: 
1.	those diagnosed with an ectopic pregnancy 
2.	those in the second or third trimester:
        a: with a threatened abortion (threatened, partial, complete, or spontaneous)
       b. those who report or are found to have significant vaginal bleeding (not just spotting)
       c. those who have sustained blunt abdominal trauma
3.    those who undergo an invasive obstetric procedure in the ED (genetic amniocentesis; chorion villus sampling; fetal blood sampling, D&amp;C).</t>
  </si>
  <si>
    <t>1.	Patient refusal
2.	Patients who have received appropriate Rh immunoglobulin previously
3.      OB/GYN consultation documenting Rh immunoglobulin not recommended</t>
  </si>
  <si>
    <t>0652</t>
  </si>
  <si>
    <t>Hospital, Behavioral Health : Inpatient, Inpatient Rehabilitation Facility, Long Term Acute Care, Nursing Home / SNF</t>
  </si>
  <si>
    <t>Severity-Standardized ALOS - Deliveries</t>
  </si>
  <si>
    <t>Standardized ALOS for deliveries</t>
  </si>
  <si>
    <t>Total length of stay for admissions in the denominator</t>
  </si>
  <si>
    <t>Number of inpatient hospital discharges
Inclusions:  
1.	Global time period = Cases with discharge dates falling within six-month measurement time period
2.	Cases meeting global Clinical Criteria for Deliveries (mothers).
3.	Patients aged 18-64 years at admission (mothers).
4.	Primary source of payment = private/commercial health insurance plan</t>
  </si>
  <si>
    <t>Exclusions:  
Patient birthdate missing or invalid</t>
  </si>
  <si>
    <t>0333</t>
  </si>
  <si>
    <t>Sickle cell disease (SCD): percentage of children who, having initially tested positive for SCD through newborn screening, received confirmatory testing by 3 months of age.</t>
  </si>
  <si>
    <t xml:space="preserve"> This measure is used to assess the percentage of children who, having initially tested positive for sickle cell disease (SCD) through newborn screening, received confirmatory testing by 3 months of age.  </t>
  </si>
  <si>
    <t xml:space="preserve"> 
The number of children who received confirmatory testing for sickle cell disease (SCD) by less than or equal to 90 days of age&lt;/p&gt;
&lt;p class="Note"&gt;&lt;strong&gt;Note&lt;/strong&gt;: &lt;/p&gt;
&lt;ul class="Note" style="list-style-type: disc;"&gt;
    &lt;li&gt;For the purposes of this measure, SCD is restricted to hemoglobin screening results for a subset of conditions considered to be clinically significant (refer to Table 1 in the original measure documentation). &lt;/li&gt;
    &lt;li&gt;&lt;em&gt;Intake Period&lt;/em&gt;: January 1 of the measurement year to April 1 of the year following the measurement year. &lt;/li&gt;
    &lt;li&gt;&lt;em&gt;Confirmatory Testing&lt;/em&gt;: Repeat testing performed to confirm initial newborn screening results. Confirmatory testing may be performed at any time following birth, using any of the methods shown in Table 1-A of the original measure documentation. &lt;/li&gt;
&lt;/ul&gt;
&lt;p&gt;&lt;strong&gt;Exclusions&lt;/strong&gt;&lt;br /&gt;
Unspecified  </t>
  </si>
  <si>
    <t xml:space="preserve"> 
The denominator is drawn from all sickle cell disease (SCD) cases reported in a state's newborn screening program records within the measurement year.&lt;/p&gt;
&lt;p class="Note"&gt;&lt;strong&gt;Note&lt;/strong&gt;: Refer to the original measure documentation for codes to identify SCD.&lt;/p&gt;
&lt;p&gt;&lt;strong&gt;Exclusions&lt;/strong&gt;&lt;/p&gt;
&lt;ul style="list-style-type: disc;"&gt;
    &lt;li&gt;Children who died within 120 days of birth are excluded from the denominator. &lt;/li&gt;
    &lt;li&gt;Children with diagnosis in the state newborn screening data indicating one of the SCD variants listed in Table 2 of the original measure documentation are specifically excluded from the denominator. &lt;/li&gt;
&lt;/ul&gt;&lt;/div&gt;</t>
  </si>
  <si>
    <t>Ambulatory/Office-based Care
Community Health Care
Hospital Inpatient
Hospital Outpatient
Regional, County, or City Public Health Programs
State/Provincial Public Health Programs
Transition</t>
  </si>
  <si>
    <t>Sickle cell disease (SCD): percentage of children whose confirmatory testing results were communicated to their families by 4 months of age.</t>
  </si>
  <si>
    <t xml:space="preserve"> This measure is used to assess the percentage of children whose confirmatory testing results were communicated to their families by 4 months of age.  </t>
  </si>
  <si>
    <t xml:space="preserve"> 
The number of children with results of confirmatory testing communicated by less than or equal to 120 days of age&lt;/p&gt;
&lt;p class="Note"&gt;&lt;strong&gt;Note&lt;/strong&gt;: &lt;/p&gt;
&lt;ul class="Note" style="list-style-type: disc;"&gt;
    &lt;li&gt;For the purposes of this measure, sickle cell disease (SCD) is restricted to hemoglobin screening results for a subset of conditions considered to be clinically significant (refer to Table 1 in the original measure documentation). &lt;/li&gt;
    &lt;li&gt;&lt;em&gt;Intake Period&lt;/em&gt;: January 1 of the measurement year to April 1 of the year following the measurement year. &lt;/li&gt;
    &lt;li&gt;&lt;em&gt;Confirmatory Testing&lt;/em&gt;: Repeat testing performed to confirm initial newborn screening results. Confirmatory testing may be performed at any time following birth, using any of the methods shown in Table 1-A of the original measure documentation. &lt;/li&gt;
    &lt;li&gt;&lt;em&gt;Results Communicated&lt;/em&gt;: Evidence of letter, telephone call, email message, or face-to-face discussion with a child's parents (mother, father, or primary caregiver). &lt;/li&gt;
&lt;/ul&gt;
&lt;p&gt;&lt;strong&gt;Exclusions&lt;/strong&gt;&lt;br /&gt;
Unspecified  </t>
  </si>
  <si>
    <t>Sickle cell disease (SCD): percentage of children with a newborn screen positive for SCD who receive appropriate preventive antibiotics by 3 months of age.</t>
  </si>
  <si>
    <t xml:space="preserve"> This measure is used to assess the percentage of children with a newborn screen positive for sickle cell disease (SCD) who receive appropriate preventive antibiotics by 3 months of age.  </t>
  </si>
  <si>
    <t xml:space="preserve"> 
The number of eligible children who received appropriate antibiotic prophylaxis at less than or equal to 90 days of age&lt;/p&gt;
&lt;p class="Note"&gt;&lt;strong&gt;Note&lt;/strong&gt;:&lt;/p&gt;
&lt;ul class="Note" style="list-style-type: disc;"&gt;
    &lt;li&gt;Eligible children are restricted to three hemoglobin variants considered for this measure to be sickle cell disease (SCD) cases (refer to Table 1 of the original measure documentation). Evidence of antibiotic prophylaxis is determined through administrative records for pharmacy prescriptions filled (refer to Table 2 of the original measure documentation). &lt;/li&gt;
    &lt;li&gt;&lt;em&gt;Intake Period&lt;/em&gt;: January 1 of the measurement year to April 1 of the year following the measurement year. &lt;/li&gt;
    &lt;li&gt;&lt;em&gt;Antibiotic Prophylaxis&lt;/em&gt;: Any type of penicillin or any type of erythromycin, two doses daily until confirmatory testing performed (see Table 2-A in the original measure documentation). &lt;/li&gt;
&lt;/ul&gt;
&lt;p&gt;&lt;strong&gt;Exclusions&lt;/strong&gt;&lt;br /&gt;
Unspecified  </t>
  </si>
  <si>
    <t xml:space="preserve"> 
The eligible population is drawn from all sickle cell disease (SCD) cases reported in state newborn screening (NBS) program records.&lt;/p&gt;
&lt;p class="Note"&gt;&lt;strong&gt;Note&lt;/strong&gt;: Refer to the original measure documentation for codes to identify SCD.&lt;/p&gt;
&lt;p&gt;&lt;strong&gt;Exclusions&lt;/strong&gt;&lt;/p&gt;
&lt;ul style="list-style-type: disc;"&gt;
    &lt;li&gt;Children who died within 90 days of birth; &lt;/li&gt;
    &lt;li&gt;Children who were placed in the neo-natal intensive care unit within 90 days of birth; or &lt;/li&gt;
    &lt;li&gt;Children with a diagnosis in the state NBS program records indicating one of the SCD variants listed in Table 3 of the original measure documentation. &lt;/li&gt;
&lt;/ul&gt;&lt;/div&gt;</t>
  </si>
  <si>
    <t>Smoking abstinence, preconception</t>
  </si>
  <si>
    <t>Percent of women delivering a live birth who did not smoke prior to pregnancy</t>
  </si>
  <si>
    <t>Women with a recent live birth who reported not smoking in the three months prior to pregnancy</t>
  </si>
  <si>
    <t>PRAMS</t>
  </si>
  <si>
    <t>Smoking cessation during pregnancy</t>
  </si>
  <si>
    <t>Percent of females aged 18 to 49 years who ceased smoking during the first trimester of pregnancy</t>
  </si>
  <si>
    <t>Number of females aged 18 to 49 years who reported having a live birth in the past 5 years and smoking at any time during their pregnancy with their last child and who quit smoking in their first trimester and stayed off cigarettes for the rest of their pregnancy</t>
  </si>
  <si>
    <t>Number of females aged 18 to 49 years who reported having a live birth in the past 5 years and smoking at any time during their pregnancy with their last child</t>
  </si>
  <si>
    <t>Spinal bifida</t>
  </si>
  <si>
    <t>Rate of spinal bifida</t>
  </si>
  <si>
    <t>Cases of spina bifida</t>
  </si>
  <si>
    <t>Standardized mortality ratio for neonates undergoing non-cardiac surgery</t>
  </si>
  <si>
    <t>This measure is a ratio of observed to expected rate of in-hospital mortality following non-cardiac surgery among infants &lt;= 30 days of age, risk-adjusted.</t>
  </si>
  <si>
    <t>Cases of non-cardiac surgery among infants &lt;= 30 days of age resulting in in-hospital death.</t>
  </si>
  <si>
    <t>Total cases of non-cardiac surgery among infants &lt;= 30 days of age.</t>
  </si>
  <si>
    <t>Patients &gt; 30 days of age at time of surgery; those undergoing cardiac surgery or having a major structural cardiac defect (excluding atrial and ventricular septal defects and patent ductus arteriosus); neonates undergoing procedures which were endoscopic or closed; catheterizations; circumcisions; and sutures of superficial lacerations.</t>
  </si>
  <si>
    <t>0714</t>
  </si>
  <si>
    <t>Structural Attributes of Facility in which High Risk Women Deliver Newborns: A PQMP Measure</t>
  </si>
  <si>
    <t>This measure characterizes the facility that is the site of delivery of newborn infants born to high risk women by four key structural characteristics.  These four characteristics were identified as critical structures by a national expert panel who served CAPQuaM’s 360 degree process for measure development. This work was undertaken in the context of developing innovative measures of the availability of High Risk Obstetrical (HROB) care as assigned by AHRQ and CMS.  
The four key structures are:
(a)	Level 3 or higher NICU services on campus.  Level 3 NICU is defined as meeting either the American Academy of Pediatrics (AAP) criteria or a locally used set of explicit criteria recognized by that state’s Department of Health. 
(b)	24/7 on-site blood banking services/transfusion services that are always available for obstetrical patients.  By 24/7 blood banking/transfusion services we mean that the following are always available to obstetrical patients: testing of blood group and Rh Type; cross matching; antibody testing; transfusion with on-site and available blood, either ABO specified or O-Rh-negative; transfusion with fresh frozen plasma; and transfusion with cryoprecipitate. 
(c)	24/7 in - house physician dedicated to labor and delivery who is capable of safely managing labor and delivery, and of performing a cesarean section, including an emergent cesarean section.
(d) 24/7 in - house physician coverage dedicated to the obstetrical service by an anesthesiologist who is qualified to provide obstetrical anesthesia.</t>
  </si>
  <si>
    <t>Number of eligible newborn deliveries that occur in facilities with:
(a)	Level 3 or higher NICU services on campus.  Level 3 NICU is defined as meeting either the American Academy of Pediatrics (AAP) criteria or a locally used set of explicit criteria recognized by that state’s Department of Health.  
(b)	24/7 on-site blood banking services/transfusion services that are always available for obstetrical patients.  By 24/7 blood banking/transfusion services we mean that the following are always available to obstetrical patients: testing of blood group and Rh Type; cross matching; antibody testing; transfusion with on-site and available blood, either ABO specified or O-Rh-negative; transfusion with fresh frozen plasma; and transfusion with cryoprecipitate.  
(c)	24/7 in - house physician dedicated to labor and delivery who is capable of safely managing labor and delivery, and of performing a cesarean section, including an emergent cesarean section.
(d) 24/7 in - house physician coverage dedicated to the obstetrical service by an anesthesiologist who is qualified to provide obstetrical anesthesia.
Measure: Meets all four criteria.
Stratifications: 
a.	Meets none
b.	Includes a
c.	Includes b
d.	includes c
e.	includes d
Numerator Elements:
Number of eligible deliveries
Maternal and infant ICD-9 codes
Response to survey question identified on technical specifications or Other valid self-report of structural characteristics as specified
No Numerator Exclusions</t>
  </si>
  <si>
    <t>Overall number of newborn deliveries in health care facilities that are born to women whose pregnancy meets the criteria for high risk.  While qualification for the denominator requires that the birth occur in a health care facility this measure is not specified to assess performance of individual facilities.</t>
  </si>
  <si>
    <t>Population : Community, County or City, Health Plan, Integrated Delivery System, Other, Population : Regional and State</t>
  </si>
  <si>
    <t>Claims (Only), Provider Tool</t>
  </si>
  <si>
    <t>2896</t>
  </si>
  <si>
    <t>Syphilis, congenital</t>
  </si>
  <si>
    <t>Congenital syphilis rate</t>
  </si>
  <si>
    <t>Number of new reported cases of congenital syphilis in the past 12 months</t>
  </si>
  <si>
    <t>STDSS-NVSS-N</t>
  </si>
  <si>
    <t>Thermal Condition of Low Birthweight Neonates Admitted to Level 2 or Higher Nurseries in the First 24 Hours of Life: A PQMP Measure</t>
  </si>
  <si>
    <t>This measure describes in terms of admission temperature the status of live-born neonates less than 2,500 grams that are admitted to a Level 2 or higher nursery.
This measure reports on the temperature at admission.  Temperatures are reported both in categorical terms and as a distribution.  The distribution should be presented as a cumulative incidence curve with a chart to present key moments in the distribution.  The categorization data may be presented in chart or graphical form, such as a pie chart, with parents.  Each admission is categorized into one of five strata on the basis of their admission temperature.  The strata, which were defined by our expert panel, are cold (&lt;34.5), very cool (34.51-35.50), cool (35.51-36.50), about right (36.51-37.50) and overly warm (&gt;37.5). All temperatures are analyzed using degrees Celsius and reported to one decimal place.  The FIRST temperature taken in the nursery is to be recorded and used.  
To avoid the potential for gaming the measure by delaying a recorded temperature after arrival, the results are stratified in three ways: 
- Main Stratum: Time between arrival at Level 2 or higher nursery is between 0 and 15 minutes.
- Delayed stratum: Time between arrival at Level 2 or higher nursery is more than 15 minutes.
- Other: Inadequate documentation to determine timing of temperature</t>
  </si>
  <si>
    <t>The metric of interest is the temperature upon arrival to the Level 2 or higher nursery that is being assessed.  This measure does not have the form of numerator and denominator.  It is a distribution. We ask for reporting of the distribution in terms of five categories across the distribution, in terms of key moments in the distribution, and as a graphical presentation of the distribution.  This is an information rich measure.  Accountability entities may choose to use any of various components for their emphasis (alone or in combination), including percent “about right”, mean or median temperatures, or value of the 10th or 25th percentiles, and the inter-percentile range.
There is an eligible population of newborns, which could be considered the denominator.
In lieu of a numerator, this measure reports the distribution of temperatures, using both numbers and a graph.  In order to allow for reporting of key factors of interest to the accountability entity, this measure is specified to report that distribution in a variety of ways. This measure offers users (the accountability entity) the option to focus on one or more key substantive aspects of thermal outcomes in the defined population.
Data Elements:
-- Temperature to first decimal place
-- Units of temperature (Celsius, Fahrenheit).  Those measured in Fahrenheit should be converted to Celsius.  Celsius=(Fahrenheit less 32) times 5 divided by 9.
-- Time that temperature was measured
-- Time of arrival to the nursery (not time that admission was done)
 State and County of residence OR zip code of mother
-- Optional: Method of temperature measurement (axillary, rectal, skin, tympanic)</t>
  </si>
  <si>
    <t>All newborn infants born in a medical facility with birthweights less than 2,500 grams and admitted to a level 2 or higher nursery within 24 hours of life, other than those excluded.</t>
  </si>
  <si>
    <t>Neonates with anencephaly, who receive only comfort care in the Level 2 or higher nursery, or those who die or are placed intentionally on a pre-existing hypothermia protocol prior to the 15 minute after arrival specification time.</t>
  </si>
  <si>
    <t>Population : Community, County or City, Facility, Health Plan, Integrated Delivery System, Population : Regional and State</t>
  </si>
  <si>
    <t>2895</t>
  </si>
  <si>
    <t>Third or fourth degree perineal laceration</t>
  </si>
  <si>
    <t>Number of women who suffer a 3rd or 4th degree laceration of the perineum during  vaginal delivery.</t>
  </si>
  <si>
    <t>All women who meet above criteria</t>
  </si>
  <si>
    <t>As part of the AOI/WAOS/SI- all women who deliver.</t>
  </si>
  <si>
    <t>Claims (Only), Electronic Health Record (Only), Other, Patient Reported Data</t>
  </si>
  <si>
    <t>0748</t>
  </si>
  <si>
    <t>Time from Triage to MRI for Children with Suspected Deep Musculoskeletal Infection</t>
  </si>
  <si>
    <t>The measure numerator will be the number of children who were evaluated for possible deep musculoskeletal infection who underwent initial MRI within 18 hours of emergency room triage or direct admission to the hospital.  The measure will calculate the percentage of cases that met this threshold.</t>
  </si>
  <si>
    <t>2824</t>
  </si>
  <si>
    <t>Transfusion Reaction Count (PDI 13)</t>
  </si>
  <si>
    <t>The number of medical and surgical discharges with a secondary diagnosis of transfusion reaction for patients ages 17 years and younger. Excludes cases with a principal diagnosis of transfusion reaction, cases with a secondary diagnosis of transfusion reaction that is present on admission, neonates, and obstetric cases.</t>
  </si>
  <si>
    <t>Surgical and medical discharges, for patients ages 17 years and younger, with any secondary ICD-10-CM diagnosis codes for transfusion reaction. Surgical and medical discharges are defined by specific MS-DRG codes.</t>
  </si>
  <si>
    <t>0350</t>
  </si>
  <si>
    <t>Ultrasound determination of pregnancy location for pregnant patients with abdominal pain</t>
  </si>
  <si>
    <t>Percentage of pregnant patients who present to the ED with a chief complaint of abdominal pain and or vaginal bleeding who receive a trans-abdominal or trans-vaginal ultrasound.</t>
  </si>
  <si>
    <t>Number of appropriate patients who receive a trans-abdominal or trans-vaginal ultrasound.</t>
  </si>
  <si>
    <t>All pregnant patients who present to the ED with a chief complaint of lower abdominal pain, and or vaginal bleeding.</t>
  </si>
  <si>
    <t>1.	Women for whom location of pregnancy is already documented or reported as intra-uterine
2.	Patient refusal
3.	Ultrasound is not feasible (facility reason)
4. US machine not available
• ED does not have access to ultrasound
5. Licensed independent  provider not credentialed in ultrasound.</t>
  </si>
  <si>
    <t>process</t>
  </si>
  <si>
    <t>0651</t>
  </si>
  <si>
    <t>Unanticipated Operative Procedure</t>
  </si>
  <si>
    <t>This is the rate of women who during their delivery hospitalization have an unanticipated operative procedure defined as DRG 370-375 or MS DRG 765-768 and 774-775 with one of the following procedure codes in first or second procedure field:  75.92 (evacuation of other hematoma of vulva or vagina) or 69.02 (D&amp;C following delivery), 54.61 (re-closure of postoperative disruption of abdominal wall), 38.86 (other surgical occlusion of abdominal vessels), 39.98 (control of hemorrhage), 69.52 (aspiration curettage following delivery).</t>
  </si>
  <si>
    <t>All women who deliver an inborn who meet the diagnostic criteria</t>
  </si>
  <si>
    <t>All women who deliver during period of evaluation</t>
  </si>
  <si>
    <t>0749</t>
  </si>
  <si>
    <t>Under 1500g infant Not Delivered at Appropriate Level of Care</t>
  </si>
  <si>
    <t>The number per 1,000 livebirths of &lt;1500g infants delivered at hospitals not appropriate for that size infant.</t>
  </si>
  <si>
    <t>Liveborn infants (&lt;1500gms but over 24 weeks gestation) born at the given birth hospital</t>
  </si>
  <si>
    <t>All live births over 24 weeks gestation at the given birth hospital.  NICU Level III status is defined by the State Department of Health or similar body typically using American Academy of Pediatrics Criteria.</t>
  </si>
  <si>
    <t>Stillbirths and livebirths &lt;24weeks gestation.</t>
  </si>
  <si>
    <t>Population : Community, County or City, Facility, Health Plan, Other, Population : Regional and State</t>
  </si>
  <si>
    <t>0477</t>
  </si>
  <si>
    <t>Unexpected Complications in Term Newborns</t>
  </si>
  <si>
    <t>This is a hospital level performance score reported as the percent of infants with Unexpected Newborn Complications among full term newborns with no preexisting conditions, typically calculated per year.</t>
  </si>
  <si>
    <t>Numerator:  The numerator is divided into two categories: Severe complications and moderate complications. 
Severe complications include neonatal death, transfer to another hospital for higher level of care, extremely low Apgar Scores (=3 at either 5 or 10 minutes of life), severe birth injuries such as intracranial hemorrhage or nerve injury, neurologic damage, severe respiratory and infectious complications such as sepsis. Parents of such babies may often worry about short or long term infant outcomes.  
Moderate complications include diagnoses or procedures that raise concern but at a lower level than the list for severe (e.g. use of CPAP or bone fracture). For inclusion in the numerator, most require an infant length of stay that exceeds that of the mother, validating that these are indeed significant complications. Examples include less severe respiratory complications (e.g. Transient Tachypnea of the Newborn), or infections with a longer length of stay not including sepsis. As a “safety net” to capture cases who were under-coded, the numerator also includes infants who have a prolonged length of stay of over 5 days to capture the “seemingly normal” infants with neither any form of jaundice nor a social reason for staying in the hospital (e.g. family disruption or adoption).</t>
  </si>
  <si>
    <t>The denominator is comprised of singleton, live born babies who are at least 37.0 weeks of gestation, and over 2500g in birth weight. The denominator excludes most serious fetal conditions that are “preexisting” (present before labor), including prematurity, multiple gestations, poor fetal growth, congenital malformations, genetic disorders, other specified fetal and maternal conditions and infants exposed to maternal drug use in-utero. The final denominator population consists of babies who are expected to do well following labor and delivery and go home routinely with their mothers.</t>
  </si>
  <si>
    <t>a) Babies not born in hospitals are excluded as this is a hospital quality performance measure
b) Babies who are part of multiple gestation pregnancies are excluded.
c) Premature infants (babies born before 37 weeks gestational age) are excluded
d) Low birth weight babies (&lt;=2500g) are excluded 
e) Babies with congenital malformations and genetic diseases are excluded
f) Babies with pre-existing fetal conditions such as IUGR are excluded
g) Babies who were exposed to maternal drug use in-utero are excluded</t>
  </si>
  <si>
    <t>0716</t>
  </si>
  <si>
    <t>Unplanned maternal admission to the ICU</t>
  </si>
  <si>
    <t>Any admission to the ICU or transfer to another hospital for admission to ICU during hospitalization in which the woman delivered a baby.</t>
  </si>
  <si>
    <t>All women meeting above criteria</t>
  </si>
  <si>
    <t>None. Specific cases can be excluded after review if post-partum ICU admission were planned due to underlying maternal medical conditions.</t>
  </si>
  <si>
    <t>0745</t>
  </si>
  <si>
    <t>Uterine Rupture During Labor</t>
  </si>
  <si>
    <t>Rupture of uterus during labor in the primary, first or second diagnosis code positions only</t>
  </si>
  <si>
    <t>Uterine rupture (outcome) occurring during labor</t>
  </si>
  <si>
    <t>All women who deliver during period of analysis</t>
  </si>
  <si>
    <t>0744</t>
  </si>
  <si>
    <t>Ventriculoperitoneal (VP) shunt malfunction rate in children</t>
  </si>
  <si>
    <t>This measure is a 30-day malfunction rate for hospitals that perform cerebrospinal ventriculoperitoneal shunt operations in children between the ages of 0 and 18 years.</t>
  </si>
  <si>
    <t>The number of initial ventriculoperitoneal (VP) shunt placement procedures performed on children between the ages of 0 and 18 years of age that malfunction and result in shunt revision within 30 days of initial placement.</t>
  </si>
  <si>
    <t>The total number of initial cerebrospinal VP shunt procedures performed on children between the ages of 0 and 18 years.</t>
  </si>
  <si>
    <t>Patients with evidence of VP shunt placement or removal in the year prior to their index procedure are excluded.</t>
  </si>
  <si>
    <t>0713</t>
  </si>
  <si>
    <t>Public and Member Commenting</t>
  </si>
  <si>
    <t>Ventriculoperitoneal (VP) shunt malfunction: percentage of initial VP shunt placement procedures performed on children between 0 and 18 years of age that malfunction and result in shunt revision within 30 days of initial placement.</t>
  </si>
  <si>
    <t xml:space="preserve"> This measure is used to assess the percentage of initial ventriculoperitoneal (VP) shunt placement procedures performed on children between 0 and 18 years of age that malfunction and result in shunt revision within 30 days of initial placement.  </t>
  </si>
  <si>
    <t xml:space="preserve">Number of cases of initial ventriculoperitoneal (VP) shunt placement (International Classification of Diseases, Ninth Revision [ICD-9] procedure codes 02.32, 02.33, 02.34 or 02.35 [either as a primary or secondary procedure]) among patients between the ages of 0 and 18 years at the time of placement resulting in a malfunction characterized by a shunt revision within 30 days of initial procedure&lt;/p&gt;
&lt;p class="Note"&gt;&lt;strong&gt;Note&lt;/strong&gt;: Shunt malfunction is identified by ICD-9 procedure codes (either as a primary or secondary procedure) 02.42 (Replacement of ventricular catheter or revision of ventriculoperitoneal shunt at ventricular site), 54.95 (Incision of Peritoneum &amp;mdash; revision of VP shunt at peritoneal site), or the combination of codes 02.43 (Removal of ventricular shunt) and one of the following: 02.31, 02.32, 02.33, 02.34, 02.35, 02.36, 02.37, 02.38, or 02.39, during the same admission. &lt;/p&gt;
&lt;p&gt;&lt;strong&gt;Exclusions&lt;/strong&gt;&lt;br /&gt;
Unspecified  </t>
  </si>
  <si>
    <t xml:space="preserve"> 
The total number of initial cerebrospinal ventriculoperitoneal (VP) shunt placements (International Classification of Diseases, Ninth Revision [ICD-9] procedure code 02.32, 02.33, 02.34 or 02.35 [either as a primary or secondary procedure]) among patients between the ages of 0 and 18 years at the time of procedure. Patients also have no evidence of VP shunt placement or removal in the year prior to their initial procedure.&lt;/p&gt;
&lt;p&gt;&lt;strong&gt;Exclusions&lt;/strong&gt;&lt;br /&gt;
Patients with evidence of VP shunt placement or removal in the year prior to their index procedure are excluded.&lt;/p&gt;
&lt;p class="Note"&gt;&lt;strong&gt;Note&lt;/strong&gt;: Patients with evidence of VP shunt placement (identified by ICD-9 procedure codes 02.32, 02.33, 02.34 or 02.35 [either as a primary or secondary procedure]) or malfunction (identified by ICD-9 procedure codes [either as a primary or secondary procedure] 02.42 [Replacement of ventricular catheter or revision of ventriculoperitoneal shunt at ventricular site], 54.95 [Incision of Peritoneum &amp;mdash; revision of VP shunt at peritoneal site], or the combination of codes 02.43 [Removal of ventricular shunt] and one of the following: 02.31, 02.32, 02.33, 02.34, 02.35, 02.36, 02.37, 02.38, or 02.39, during the same admission) in the year prior to their initial procedure are excluded.   </t>
  </si>
  <si>
    <t>Very low birth weight deliveries (percent)</t>
  </si>
  <si>
    <t>Percent of live births that are very low birth weight (VLBW)</t>
  </si>
  <si>
    <t>Very low birth weight infants born at level III hospitals</t>
  </si>
  <si>
    <t>Percent of very low birth weight (VLBW) infants born at level III hospitals or subspecialty perinatal centers</t>
  </si>
  <si>
    <t>Number of infants born very low birth weight (VLBW) at a subspecialty perinatal facilities (Level III facilities)</t>
  </si>
  <si>
    <t>Number of infants born VLBW</t>
  </si>
  <si>
    <t>TVIS</t>
  </si>
  <si>
    <t>Worksite lactation support programs</t>
  </si>
  <si>
    <t>Percent of employers that have worksite lactation support programs</t>
  </si>
  <si>
    <t>Number of employers indicating they provide an on-site lactation/mother's room</t>
  </si>
  <si>
    <t>Number of employers responding to the relevant question(s) in the Society for Human Resource Management Benefits Survey</t>
  </si>
  <si>
    <t>Employee Benefits Survey</t>
  </si>
  <si>
    <t>CVD</t>
  </si>
  <si>
    <t>Cancer</t>
  </si>
  <si>
    <t>Diabetes/CKD</t>
  </si>
  <si>
    <t>Infant Mortality</t>
  </si>
  <si>
    <t>Condition Area</t>
  </si>
  <si>
    <t xml:space="preserve">Emergency Department                                  </t>
  </si>
  <si>
    <t>Dialysis</t>
  </si>
  <si>
    <t>Emergency Medical Services/Ambulance</t>
  </si>
  <si>
    <t xml:space="preserve">Birthing Center                                          </t>
  </si>
  <si>
    <t>Urgent Care ‐ Ambulatory</t>
  </si>
  <si>
    <t xml:space="preserve">No Applicable Care Setting                                </t>
  </si>
  <si>
    <t xml:space="preserve">Ambulatory Surgery Center                                </t>
  </si>
  <si>
    <t xml:space="preserve">Nursing Home / SNF                                      </t>
  </si>
  <si>
    <t>Hospital : Hospital</t>
  </si>
  <si>
    <t xml:space="preserve">Clinician Office/Clinic                                    </t>
  </si>
  <si>
    <t>Hospital : Critical Care</t>
  </si>
  <si>
    <t xml:space="preserve">Inpatient Rehabilitation Facility                           </t>
  </si>
  <si>
    <t>Hospital : Acute Care Facility</t>
  </si>
  <si>
    <t xml:space="preserve">Behavioral Health : Inpatient                              </t>
  </si>
  <si>
    <t>Imaging Facility</t>
  </si>
  <si>
    <t xml:space="preserve">Behavioral Health : Outpatient                            </t>
  </si>
  <si>
    <t xml:space="preserve">Long Term Acute Care                                    </t>
  </si>
  <si>
    <t xml:space="preserve">Outpatient Rehabilitation                                 </t>
  </si>
  <si>
    <t>Access to Care</t>
  </si>
  <si>
    <t>Culture of Equity</t>
  </si>
  <si>
    <t>Partnerships, Collaborations, and Linkages</t>
  </si>
  <si>
    <t>Structure for Equity</t>
  </si>
  <si>
    <t>Cross-cutting</t>
  </si>
  <si>
    <t>List of Domains</t>
  </si>
  <si>
    <t>Lists</t>
  </si>
  <si>
    <t>Partnerships and Collaborations</t>
  </si>
  <si>
    <r>
      <t xml:space="preserve">Description: </t>
    </r>
    <r>
      <rPr>
        <sz val="11"/>
        <color theme="1"/>
        <rFont val="Calibri"/>
        <family val="2"/>
        <scheme val="minor"/>
      </rPr>
      <t>This compendium contains the results of a search for measures  the can be used to assess the extent to which stakeholders are employing effective interventions to reduce disparities as well as measures that can be used to monitor care associated with conditions that is known to have disparities health and health care.</t>
    </r>
    <r>
      <rPr>
        <b/>
        <sz val="11"/>
        <color theme="1"/>
        <rFont val="Calibri"/>
        <family val="2"/>
        <scheme val="minor"/>
      </rPr>
      <t xml:space="preserve">  </t>
    </r>
    <r>
      <rPr>
        <sz val="11"/>
        <color theme="1"/>
        <rFont val="Calibri"/>
        <family val="2"/>
        <scheme val="minor"/>
      </rPr>
      <t xml:space="preserve">The compendium is organized by the priority domains of measurement identified by the NQF Disparities Standing Committee and can be sorted by selected conditions (i.e. cardiovascular disease, cancer, infant mortality, low birth weight, mental illness, diabetes, and chronic kidney disease. </t>
    </r>
  </si>
  <si>
    <t>Parkinson's</t>
  </si>
  <si>
    <t>Average proportion of respondents that gave the most positive response of a 9 or 10 on a 0-10 scale</t>
  </si>
  <si>
    <t>Unmet need in dressing/bathing due to lack of help: Top box score on a Yes, No scale</t>
  </si>
  <si>
    <t>HCBS CAHPS Measure (16 of 19):  Unmet n need in medication administration due to lack of help</t>
  </si>
  <si>
    <t>Unmet need in medication box score on a Yes, No scale</t>
  </si>
  <si>
    <t>Average proportion of respondents that gave the most positive response on 2 survey items</t>
  </si>
  <si>
    <t>These measures are based on the CAHPS Cultural Competence Item Set, a set of supplemental items for the CAHPS Clinician/Group Survey that includes the following domains: Patient-provider communication; Complementary and alternative medicine; Experiences of discrimination due to race/ethnicity, insurance, or language; Experiences leading to trust or distrust, including level of trust, caring and confidence in the truthfulness of their provide; and Linguistic competency (Access to language services). Samples for the survey are drawn from adults who have at least one provider´s visit within the past year. Measures can be calculated at the individual clinician level, or at the group (e.g., practice, clinic) level. We have included in this submission items from the Core Clinician/Group CAHPS instrument that are required for these supplemental items to be fielded (e.g., screeners, stratifies). Two composites can be calculated from the item set: 1) Providers are caring and inspire trust (5 items), and 2) Providers are polite and considerate (3 Items).</t>
  </si>
  <si>
    <t>Change in rash derived values of self-care function from admission to discharge among adult patients treated as short term rehabilitation patients in a skilled nursing facility who were discharged alive. The time frame for the measure is 12 months. The measure includes the following 8 items: Eating, Grooming, Dressing Upper Body, Dressing Lower Body, Toileting, Bowel, Expression, and Memory.</t>
  </si>
  <si>
    <t>Average change in rash derived self-care functional score from admission to discharge at the facility level, including items: Eating, Grooming, Dressing Upper Body, Dressing Lower Body, Toileting, Bowel, Expression, and Memory.</t>
  </si>
  <si>
    <t>Facility adjusted expected change in rash derived values, adjusted for SNF-CMG (Skilled Nursing Facility Case Mix Group), based on impairment type, admission functional status, and age</t>
  </si>
  <si>
    <t>The percentage of patients 18 years and older who met the proportion of days covered (PDC) threshold of 80% during the measurement year.  A performance rate is calculated separately for the following medication categories:  Renin Angiotensin System (RAS) Antagonists, Diabetes Medications, Statins.
A higher score indicates better quality.</t>
  </si>
  <si>
    <t>Number of months for which a facility successfully reports ESA dosage (as applicable) and hemoglobin/hematocrit values during the performance year.</t>
  </si>
  <si>
    <t>Inborn only, Birthweight &gt;= 2500 grams and &gt;= 37 weeks completed gestation and APGAR 5 &lt; 7, excludes cases with congenital anomalies (DX codes 740-759.9) or fetal hydrops (DX code 778.0) or dwarfism (DX Code 259.4).</t>
  </si>
  <si>
    <t>Rate of post neonatal deaths (between 28 days and 1 year)</t>
  </si>
  <si>
    <t>Single term live born newborns discharged alive from the hospital with ICD-10-CM Principal Diagnosis Code for single live born newborn as defined in Appendix A, Table 11.20.1 available at: http://manual.jointcommission.org/releases/TJC2016A/</t>
  </si>
  <si>
    <t>Number of live births with birth weight of less than 2,500 grams (5 lbs., 8oz)</t>
  </si>
  <si>
    <t>Number of live births with birth weight of less than 1,500 grams (3 lbs., 4oz)</t>
  </si>
  <si>
    <t>All patients, regardless of age, discharged from an inpatient facility (i.e., hospital inpatient or observation) to ambulatory care (home/self care) of home health care with a principle discharge diagnosis of heart failure</t>
  </si>
  <si>
    <t>Denominator exclusions include: 
Patient was discharged to a health care facility for hospice care, to home for hospice care, or to a rehabilitation facility.
Patient left against medical advice.
Patient expired.
Denominator exceptions include:
Documentation of medical reason(s) for not documenting that a follow up appointment was scheduled
Documentation of patient reason(s) for not documenting that a follow up appointment was scheduled (e.g., international patients,
patients from state and/or local corrections facilities for whom scheduling the appointment is prohibited)</t>
  </si>
  <si>
    <t>Patient visits with quantitative results of an evaluation of both current level of activity and clinical symptoms documented*
*Evaluation and quantitative results documented should include:   
- documentation of New York Heart Association (NYHA) Class OR 
- documentation of completion of a valid, reliable, disease-specific instrument (e.g., Kansas City Cardiomyopathy Questionnaire, Minnesota Living with Heart Failure Questionnaire, Chronic Heart Failure Questionnaire)</t>
  </si>
  <si>
    <t>Documentation of medical reason(s) for not evaluating both current level of activity and clinical symptoms (e.g., severe cognitive or functional impairment)</t>
  </si>
  <si>
    <t>Documentation of system reason(s) for patient not being referred to a nephrologist (e.g., patient already received a nephrology consultation, other system reasons)</t>
  </si>
  <si>
    <t>The denominator for the SWR is the expected number of wait listing or living donor transplant events at the facility according to each patient's treatment history for patients within the first year following initiation of dialysis, adjusted for age, among patients under 75 years of age who were not already waitlisted prior to dialysis.</t>
  </si>
  <si>
    <t>The percentage of women aged 15-44 years at risk of unintended pregnancy that is provided a most effective (i.e., sterilization, implants, intrauterine devices or systems (IUD/IUS)) or moderately effective (i.e., injectable, oral pills, patch, ring, or diaphragm) FDA-approved methods of contraception.
The proposed measure is an intermediate outcome measure because it represents a decision that is made at the end of a clinical encounter about the type of contraceptive method a woman will use, and because of the strong association between type of contraceptive method used and risk of unintended pregnancy.</t>
  </si>
  <si>
    <t>Among women ages 15 through 44 who had a live birth, the percentage that is provided:
1)  A most effective (i.e., sterilization, implants, intrauterine devices or systems (IUD/IUS)) or moderately (i.e., injectable, oral pills, patch, ring, or diaphragm) effective method of contraception within 3 and 60 days of delivery. 
2)  A long-acting reversible method of contraception (LARC) within 3 and 60 days of delivery. 
Two time periods are proposed (i.e., within 3 and within 60 days of delivery) because each reflects important clinical recommendations from the U.S. Centers for Disease Control and Prevention (CDC) and the American College of Obstetricians and Gynecologists (ACOG).   The 60-day period reflects ACOG recommendations that women should receive contraceptive care at the 6-week postpartum visit.  The 3-day period reflects CDC and ACOG recommendations that the immediate postpartum period (i.e., at delivery, while the woman is in the hospital) is a safe time to provide contraception, which may offer greater convenience to the client and avoid missed opportunities to provide contraceptive care.</t>
  </si>
  <si>
    <t>HIV, prenatally acquired</t>
  </si>
  <si>
    <t>Number of newly diagnosed prenatally acquired HIV cases</t>
  </si>
  <si>
    <t>Number of new prenatally acquired HIV diagnoses</t>
  </si>
  <si>
    <t xml:space="preserve">Patient Experience </t>
  </si>
  <si>
    <t>Average proportion of respondents that gave the most positive response on 3 survey items</t>
  </si>
  <si>
    <t>Members with a diagnosis of angiodema, hyperkalemia, hypotension, arterial stenosis, or renal failure (stage V or dialysis) at any time prior to the end of the measurement year, members who were pregnant during the measurement year, or members who were in hospice during the measurement year.  Also, members who were discharged as expired from the denominator qualifying AMI, CABG or PTCA (i.e. denominator criterion [A], [B], or [C]).
Note: Index date is defined as the first instance of denominator steps A or B or C or (D and E) or (D and G) or (F and G) or (F and E) during the year prior to the measurement year (i.e., diagnosis of CAD or other atherosclerotic disease).</t>
  </si>
  <si>
    <t>Denominator Exclusions: 
•Patients with mitral stenosis or prosthetic heart valves
•Patients with transient or reversible causes of AF (e.g., pneumonia, hyperthyroidism, pregnancy, cardiac surgery)
Denominator Exceptions: 
Documentation of medical reason(s) for not prescribing warfarin OR another oral anticoagulant drug that is FDA approved for the prevention of thromboembolism (e.g., allergy, risk of bleeding, other medical reason) 
Documentation of patient reason(s) for not prescribing warfarin OR another oral anticoagulant drug that is FDA approved for the prevention of thromboembolism (e.g., economic, social, and/or religious impediments, noncompliance, patient refusal, other patient reason)</t>
  </si>
  <si>
    <t>Documentation of medical reason(s) for not prescribing a statin (e.g., allergy,  intolerance to statin medication(s), other medical reasons)
Documentation of patient reason(s) for not prescribing a statin (e.g., patient declined, other patient reasons)
Documentation of system reason(s) for not prescribing a statin (e.g., financial reasons, other system reasons)</t>
  </si>
  <si>
    <t>Patients for whom there is documented results of an evaluation of level of activity AND an evaluation of presence or absence of anginal symptoms* in the medical record
*Evaluation of level of activity and evaluation of presence or absence of anginal symptoms should include:  
•Documentation of Canadian Cardiovascular Society (CCS) Angina Class OR 
•Completion of a disease-specific questionnaire (e.g., Seattle Angina Questionnaire or other validated questionnaire) to quantify angina and level of activity
Numerator Definition:
Canadian Cardiovascular Society (CCS) Angina Classification
Class 0: Asymptomatic 
Class 1: Angina with strenuous Exercise 
Class 2: Angina with moderate exertion 
Class 3: Angina with mild exertion 
1.  Walking 1-2 level blocks at normal pace 
2.  Climbing 1 flight of stairs at normal pace 
Class 4: Angina at any level of physical exertion</t>
  </si>
  <si>
    <t>Documentation of medical reason(s) for not prescribing ACE inhibitor or ARB therapy (e.g., allergy, intolerance, pregnancy, renal failure due to ACE inhibitor, diseases of the aortic or mitral valve, other medical reasons)
Documentation of patient reason(s) for not prescribing ACE inhibitor or ARB therapy (e.g., patient declined, other patient reasons)
Documentation of system reason(s) for not prescribing ACE inhibitor or ARB therapy (e.g., lack of drug availability, other reasons attributable to the health care system)</t>
  </si>
  <si>
    <t>All patients with an ICD implant surviving hospitalization who are eligible to receive any one of the two medication classes:
1)	Eligibility for ACE/ARB: Patients who have an ejection fraction (EF) of &lt;40% AND do not have a documented contraindication to ACE/ARB documented
OR
2)	Eligibility for beta blockers:  Patients who do  not have a documented contraindication to beta blocker therapy and have either: 
a.	EF of &lt;40% OR 
b.	a previous myocardial infarction (MI)</t>
  </si>
  <si>
    <t xml:space="preserve">Heart disease is based on self-reported responses to questions about whether respondents had ever been told by a doctor or other health professional that they had coronary heart disease, angina (angina pectoris), a heart attack (myocardial infarction), or any other kind of heart disease or heart condition.
 Missing family income data were imputed.
MSA is metropolitan statistical area. MSA status is determined using 2000 census data and the 2000 standards for defining MSAs.
All estimates except by education are age-adjusted to the year 2000 standard population using five age groups: 18-44 years, 45-54 years, 55-64 years, 65-74 years, and 75 years and over. Estimates by education are age-adjusted to the year 2000 standard population using five age groups: 25-44, 45-54 years, 55-64 years, 65-74 years, and 75 years and over.
For additional information, see Health, United States homepage. Sections that may be of interest include the chart book, the trend tables, and the appendices. 
</t>
  </si>
  <si>
    <t>SPECIFIC EXCLUSIONS:
Contraindications to a beta blocker, including:
- Asthma
- COPD
- Bradycardia
- Hypotension
- Aortic stenosis
- Peripheral artery disease medications
- Heart block in the absence of a pacemaker
- Cocaine abuse
- Pulmonary hypertension medications 
- Heart transplant 
-Heart valve surgery 
- Patient or provider feedback indicating allergy, intolerance or contraindication to the drug anytime in the past
GENERAL EXCLUSIONS:  
•Evidence of metastatic disease or active treatment of malignancy (chemotherapy or radiation therapy) in the last 6 months; 
•Patients who have been in a skilled nursing facility in the last 3 months
•Patients who are terminally ill or in a hospice</t>
  </si>
  <si>
    <t>Patients with comprehensive documentation for the procedure that includes, at a minimum, the following elements:
 - Priority: acute coronary syndrome, urgent, elective, emergency/salvage
 - Presence and severity of angina symptoms [e.g., Canadian Cardiovascular Society Classification (CCS) system]
 - Use of antianginal medical therapies within two weeks prior to the procedure, if any
 - Presence, results, and timing of non-invasive stress test FFR or IVUS, if performed
 - Significance of angiographic stenosis (may be quantitative or qualitative) on coronary angiography for treated lesion</t>
  </si>
  <si>
    <t>All patients aged 18 years and older for whom PCI is performed who are eligible for any of the following medications (i.e., patient has no contraindication, allergy, intolerance):
•	Aspirin
•	P2Y12 inhibitor (only for PCIs with stenting)
•	Statin</t>
  </si>
  <si>
    <t>The outcome of interest is 30-day, hospital-specific risk-adjusted (all cause) mortality, unplanned reoperation, or any of the following morbidities as defined by American College of Surgeons National Surgical Quality Improvement Program (ACS NSQIP): cardiac arrest requiring CPR, myocardial Infarction, sepsis, septic shock, deep incisional surgical site infection (SSI), organ space SSI, wound disruption, unplanned reintubation without prior ventilator dependence, pneumonia without pre-operative pneumonia, progressive renal insufficiency or acute renal failure without pre-operative renal failure or dialysis, or urinary tract infection (UTI). All outcomes are definitively resolved within 30 days of any ACS NSQIP listed (CPT) surgical procedure. All variables (fields) are explicitly defined in the tradition of the ACS NSQIP and definitions are also submitted in these materials. The original endorsed measure included venous thromboembolism (VTE) as eligible morbidity events, including deep venous thrombosis requiring therapy and pulmonary embolism.
The current set of mortality and major complications for this measure was chosen based on prior work revealing that these complications are related to other important criteria such as large contributions to excess length of stay, large complication burdens, or correlations with mortality. (Merkow et al. 2013) In addition, the desire to limit the outcomes to significant events (i.e.- some degree of severity according to certain criteria) is the reason that superficial wound infection is excluded from the measure. The current submission removes VTE from the measure as recent publications have demonstrated it is highly subject to surveillance bias. A recent study of 2,838 hospitals found that increased VTE prophylaxis adherence was associated with worse risk-adjusted VTE event rates. (Bilimoria 2013 JAMA) Paradoxically hospitals with higher quality, identified by number of accreditations and quality initiatives, had worse VTE rates. The explanation for this paradoxical relationship is suggested by the association of higher rates of VTE imaging studies among these hospitals with higher rates of VTE detection. (Bilimoria, Chung et al. 2013, Ju, Chung et al. 2014, Chung, Ju et al. 2015)
Bilimoria, K. Y., J. Chung, M. H. Ju, E. R. Haut, D. J. Bentrem, C. Y. Ko and D. W. Baker (2013). "Evaluation of surveillance bias and the validity of the venous thromboembolism quality measure." Jama 310(14): 1482-1489.
Chung, J. W., M. H. Ju, C. V. Kinnier, M. W. Sohn and K. Y. Bilimoria (2015). "Postoperative venous thromboembolism outcomes measure: analytic exploration of potential misclassification of hospital quality due to surveillance bias." Ann Surg 261(3): 443-444.
Ju, M. H., J. W. Chung, C. V. Kinnier, D. J. Bentrem, D. M. Mahvi, C. Y. Ko and K. Y. Bilimoria (2014). "Association between hospital imaging use and venous thromboembolism events rates based on clinical data." Ann Surg 260(3): 558-564; discussion 564-556.
Merkow RP, Hall BL, Cohen ME, et al. Validity and feasibility of the american college of surgeons colectomy composite outcome quality measure. Ann Surg. 2013;257(3):483-489.</t>
  </si>
  <si>
    <t>All patients that expired during inpatient stay are excluded.
Documentation of medical reason(s) for not prescribing anticoagulant therapy at discharge (e.g., other medical reason(s))
Documentation of patient reason(s) for not prescribing anticoagulant therapy at discharge. (e.g., patient is receiving comfort care only, patient left against medical advice, other patient reason(s))</t>
  </si>
  <si>
    <t>Patients surviving hospitalization who are eligible to receive  any of the three medication classes:
1)	Eligible for aspirin (ASA): Patients undergoing PCI who do not have a contraindication to aspirin documented
AND
2)	Eligible for P2Y12 agent (clopidogrel, prasugrel, or ticlopidine):  Patients undergoing PCI with stenting who do not have a contraindication to P2Y12 agent documented
AND
3)	Eligible for statin therapy: Patients undergoing PCI who do not have a contraindication to statin therapy.</t>
  </si>
  <si>
    <t>Denominator Exclusions:
•Patients less than 18 years of age
•Patient stroke occurred while in hospital
•Patients received in transfer from the inpatient, or outpatient of another facility
•Patients that receive tPA greater than 4.5 hours after Last Known Well 
•Clinical trial
Denominator Exceptions:
Patients with documented Eligibility or Medical reason for delay in treatment [e.g., social, religious, initial refusal, hypertension requiring aggressive control with intravenous medications, inability to confirm patients eligibility, or further diagnostic evaluation to confirm stroke for patients with hypoglycemia (blood glucose &lt; 50); seizures, or major metabolic disorders, or management of concomitant emergent/acute conditions such as cardiopulmonary arrest, respiratory failure requiring intubation), or investigational or experimental protocol for thrombolysis.]</t>
  </si>
  <si>
    <t>Percentage of ICU and HRN patients who over a certain amount of days have ventilator-associated pneumonia</t>
  </si>
  <si>
    <t>Exclude, if any of the following characteristics are identified:
Men
Under age 18 at time of diagnosis
Second or subsequent cancer diagnosis
Tumor not originating in the breast
Non-epithelial malignancies, exclude malignant phyllodes tumors, 8940 - Mixed tumor, malignant, NOS, 8950  - Cullerian mixed tumor , 8980 - Carcinosarcoma,8981 - Carcinosarcoma, embryonal
Stage 0, in-situ tumor
AJCC T1mic, or T1a tumor
Stage IV, metastatic tumor
Primary tumor is estrogen receptor negative and progesterone receptor negative
None of 1st course therapy performed at reporting facility
Died within 1 year (365 days) of diagnosis, 
Patient enrolled in a clinical trial that directly impacts delivery of the standard of care</t>
  </si>
  <si>
    <t>Documentation of medical reason for not reporting the histologic finding of Barrett’s mucosa (e.g., malignant neoplasm or absence of intestinal metaplasia).</t>
  </si>
  <si>
    <t>Documentation of medical reason(s) for not including the pT category, the pN category or the histologic grade (e.g.; re-excision without residual tumor; non-carcinomas)</t>
  </si>
  <si>
    <t>Specimen site other than anatomic location of primary tumor
Documentation of medical reason(s) for not including the pT category, the pN category, or the histologic grade in the pathology report (e.g., re-excision without residual tumor, non-carcinomas)</t>
  </si>
  <si>
    <t>Women who had a bilateral mastectomy or for whom there is evidence of two unilateral mastectomies. Look for evidence of a bilateral mastectomy as far back as possible into he member´s history through Dec 31 of the measurement year.</t>
  </si>
  <si>
    <t xml:space="preserve">Percentage of Women 50 through 74 years of age, who had a mammogram to screen for breast cancer within 27 months. </t>
  </si>
  <si>
    <t>Denominator Exceptions:
Documentation of medical reason(s) for not prescribing tamoxifen or aromatase inhibitor (e.g., patient’s disease has progressed to metastatic; patient is receiving a gonadotropin-releasing hormone analogue, patient has received oophorectomy, patient is receiving radiation or chemotherapy, patient’s diagnosis date was &gt; 5 years from reporting date, patient’s diagnosis date is within 120 days of the end of the 12-month reporting period, other medical reasons)
Documentation of patient reason(s) for not prescribing tamoxifen or aromatase inhibitor (e.g., patient refusal, other patient reasons)
Documentation of system reason(s) for not prescribing tamoxifen or aromatase inhibitor (e.g., patient is currently enrolled in a clinical trial, other system reasons)</t>
  </si>
  <si>
    <t>Documentation of medical reason(s) for not prescribing tamoxifen or aromatase inhibitor (e.g., patient's disease has progressed to metastatic, patient is receiving a gonadotropin-releasing hormone analogue, patient has received oophorectomy, patient is receiving radiation or chemotherapy, patient's diagnosis date is within 120 days of the end of the 12 month reporting period, patient's diagnosis date was &gt;= 5 years from reporting date, other medical reason), Documentation of patient reason(s) for not prescribing tamoxifen or aromatase inhibitor (e.g., patient refusal), Documentation of system reason(s) for not prescribing tamoxifen or aromatase inhibitor (e.g., patient is currently enrolled in a clinical trial)</t>
  </si>
  <si>
    <t>Documentation of medical reason(s) for not referring for or prescribing adjuvant chemotherapy (e.g., medical comorbidities, diagnosis date more than 5 years prior to the current visit date, diagnosis date is within 120 days of the end of the 12 month reporting period, patient’s cancer has metastasized, medical contraindication/allergy, poor performance status)
Documentation of patient reason(s) for not referring for or prescribing adjuvant chemotherapy (e.g., patient refusal)
Documentation of system reason(s) for not referring for or prescribing adjuvant chemotherapy (e.g., patient is currently enrolled in a clinical trial that precludes prescription of chemotherapy)</t>
  </si>
  <si>
    <t>Documentation of medical reason(s) for not referring for or prescribing adjuvant chemotherapy (e.g., medical co-morbidities, diagnosis date more than 5 years prior to the current visit date, patient's diagnosis date is within 120 days of the end of the 12 month reporting period, patient's cancer has metastasized, medical contraindication/allergy, poor performance status), Documentation of patient reason(s) for not referring for or prescribing adjuvant chemotherapy (e.g., patient refusal), Documentation of system reason(s) for not referring for or prescribing adjuvant chemotherapy (e.g., patient is currently enrolled in a clinical trial that precludes prescription of chemotherapy)</t>
  </si>
  <si>
    <t>Denominator Exclusion: Documentation of medical reason(s) for not including the pT category, the pN category or the histologic grade (e.g.; re-excision without residual tumor; non-carcinomasanal canal)</t>
  </si>
  <si>
    <t>Exclude, if any of the following characteristics are identified:
Men; 
Age &lt;18 and &gt;=70; 
not a first or only cancer diagnosis; 
non-epithelial and non-invasive tumors; 
phyllodes tumor histology; 
rare histology not supported by clinical trials: 8940 - Mixed tumor, malignant, NOS, 8950  - Cullerian mixed tumor, 8980 – Carcinosarcoma, 8981 - Carcinosarcoma, embryonal
Tumor size &lt;=1cm and AJCC pN=0; 
ERA positive; 
PRA positive; 
Evidence of in situ or metastatic disease;
Not treated surgically; 
Died within 4 months (120 days) of diagnosis; 
Participation in a clinical trial which directly impacts the delivery of the standard of care</t>
  </si>
  <si>
    <t>Patients who have undergone a percutaneous ablation procedure, bland embolization of a malignancy, chemoembolization or radio embolization with documentation that the intent of the procedure was discussed with the patient, and/or family member</t>
  </si>
  <si>
    <t>Patients who have undergone a percutaneous ablation procedure, bland embolization of a malignancy, chemoembolization or radio embolization</t>
  </si>
  <si>
    <t>For Claims/Registry:
Documentation of medical reason(s) for not performing baseline flow cytometry studies 
Documentation of patient reason(s) for not performing baseline flow cytometry studies (e.g., receiving palliative care or not receiving treatment as defined above) 
Documentation of system reason(s) for not performing baseline flow cytometry studies (e.g., patient previously treated by another physician at the time baseline flow cytometry studies were performed)</t>
  </si>
  <si>
    <t>For Claims/Registry:
Documentation of medical reason(s) for not prescribing bisphosphonates (e.g., patients who do not have bone disease, patients with dental disease, patients with renal insufficiency)
Documentation of patient reason(s) for not prescribing bisphosphonates</t>
  </si>
  <si>
    <t>Hematology: Myelodysplastic Syndrome (MDS) and Acute Leukemia's: Baseline Cytogenetic Testing Performed on Bone Marrow</t>
  </si>
  <si>
    <t>For Registry:
Documentation of medical reason(s) for not performing baseline cytogenetic testing (e.g., no liquid bone marrow or fibrotic marrow)
Documentation of patient reason(s) for not performing baseline cytogenetic testing (e.g., at time of diagnosis receiving palliative care or not receiving treatment as defined above)
Documentation of system reason(s) for not performing baseline cytogenetic testing (e.g., patient previously treated by another physician at the time cytogenetic testing performed)</t>
  </si>
  <si>
    <t>Documentation of medical reason(s) for not reporting the histological type OR NSCLC-NOS classification with an explanation (e.g., biopsy taken for other purposes in a patient with a history of primary non-small cell lung cancer or other documented medical reasons)
Specimen site other than anatomic location of lung or is not classified as primary non-small cell lung cancer</t>
  </si>
  <si>
    <t>Documentation of patient reason(s) for not communicating treatment plan (e.g., patient asks that treatment plan not be communicated physician(s) providing continuing care); 
Documentation of system reason(s) for not communicating treatment plan to the primary care provider(s) (e.g., patient does not have a primary care provider or referring physician)</t>
  </si>
  <si>
    <t>Documentation of a patient reason(s) for not communicating the treatment summary report to the physician(s) providing continuing care (e.g., patient requests that report not be sent) and to the patient within one month of completing treatment
Documentation of a system reason(s) for not communicating the treatment summary report to the physician(s) providing continuing care (e.g., patient does not have any physician responsible for providing continuing care) and to the patient within one month of completing treatment</t>
  </si>
  <si>
    <t>The PCPI exception methodology uses three categories of exception reasons for which a patient may be removed from the denominator of an individual measure.  These measure exception categories are not uniformly relevant across all measures; for each measure, there must be a clear rationale to permit an exception for a medical, patient, or system reason.  Examples are provided in the measure exception language of instances that may constitute an exception and are intended to serve as a guide to clinicians.  For this measure, exceptions may include medical reason(s) (e.g., patient has co-morbid condition that warrants imaging, other medical reasons) or system reason(s) for ordering diagnostic imaging studies (e.g., requirement for clinical trial enrollment, ordered by another provider, other system reasons).  Where examples of exceptions are included in the measure language, value sets for these examples are developed and are included in the eSpecifications.  Although this methodology does not require the external reporting of more detailed exception data, the PCPI recommends that physicians document the specific reasons for exception in patients’ medical records for purposes of optimal patient management and audit-readiness.  The PCPI also advocates the systematic review and analysis of each physician’s exceptions data to identify practice patterns and opportunities for quality improvement. 
Documentation of medical reason(s) for ordering diagnostic imaging studies (e.g., patient has co-morbid condition that warrants imaging, other medical reasons) 
Documentation of system reason(s) for ordering diagnostic imaging studies (e.g., requirement for clinical trial enrollment, ordered by another provider, other system reasons)</t>
  </si>
  <si>
    <t>AUA methodology uses three categories of reasons for which a patient may be excluded from the denominator of an individual measure.  These measure exception categories are not uniformly relevant across all measures; for each measure, there must be a clear rationale to permit an exception for a medical, patient, or system reason.  Examples are provided in the measure exception language of instances that may constitute an exception and are intended to serve as a guide to clinicians.  For this measure, exceptions for not prescribing/administering adjuvant hormonal therapy may include medical reason(s) (e.g., salvage therapy) or patient reason(s).  Although this methodology does not require the external reporting of more detailed exception data, the AUA recommends that physicians document the specific reasons for exception in patients’ medical records for purposes of optimal patient management and audit-readiness.  The AUA also advocates the systematic review and analysis of each physician’s exceptions data to identify practice patterns and opportunities for quality improvement.  For example, it is possible for implementers to calculate the percentage of patients that physicians have identified as meeting the criteria for exception.  Additional details by data source are as follows:
Documentation of medical reason(s) for not prescribing/administering adjuvant hormonal therapy (e.g., salvage therapy)
Documentation of patient reason(s) for not prescribing/administering adjuvant hormonal therapy</t>
  </si>
  <si>
    <t>Diagnosis for metastatic cancer (ICD-10-CM): C77.0, C77.1, C77.2, C77.3, C77.4, C77.5, C77.8, C77.9, C78.00, C78.01, C78.02, C78.1, C78.2, C78.30, C78.39, C78.4, C78.5, C78.6, C78.7, C78.80, C78.89, C79.00, C79.01, C79.02, C79.10, C79.11, C79.19, C79.2, C79.31, C79.32, C79.40, C79.49, C79.51, C79.52, C79.60, C79.61, C79.62, C79.70, C79.71, C79.72, C79.81, C79.82, C79.89, C79.9
Documentation of medical reason(s) for not prescribing/administering adjuvant hormonal therapy (e.g., salvage therapy)
Documentation of patient reason(s) for not prescribing/administering adjuvant hormonal therapy</t>
  </si>
  <si>
    <t>All breast cancer patients with quantitative breast tumor evaluation by HER2 IHC 
ICD-10 diagnosis codes for breast cancer: C50.011, C50.012, C50.019, C50.021, C50.022, C50.029, C50.111, C50.112, C50.119, C50.121, C50.122, C50.129, C50.211, C50.212, C50.219, C50.221, C50.222, C50.229, C50.311, C50.312, C50.319, C50.321, C50.322, C50.329, C50.411, C50.412, C50.419, C50.421, C50.422, C50.429, C50.511, C50.512, C50.519, C50.521, C50.522, C50.529, C50.611, C50.612, C50.619, C50.621, C50.622, C50.629, C50.811, C50.812, C50.819, C50.821, C50.822, C50.829, C50.911, C50.912, C50.919, C50.921, C50.922, C50.929 
AND
CPT codes: Quantitative IHC Evaluation – 88360 or 88361 (The CPT descriptor for 88360 and 88361 is, “Morphometric analysis, tumor immunohistochemistry (e.g., Her-2/neu, estrogen receptor/progesterone receptor), quantitative or semi-quantitative, each antibody.”)</t>
  </si>
  <si>
    <t>Home health episodes for which the discharge/transfer assessment indicates the patient is not diabetic or is a bilateral amputee, OR an assessment for recertification or other follow-up was conducted between start/resumption of care and transfer or discharge, OR patient died.</t>
  </si>
  <si>
    <t>Documentation of medical reason(s) for not referring for kidney transplant 
evaluation (e.g., patient undergoing palliative dialysis, patient already approved by a qualified transplant program and scheduled to receive a living donor kidney transplant, other medical reasons) 
Documentation of patient reason(s) for not referring for kidney transplant 
evaluation (e.g., patient declined, other patient reasons) 
Documentation of system reason(s) for not referring for kidney transplant 
evaluation (e.g., lack of insurance coverage, nearest facility too far away, other system reasons)</t>
  </si>
  <si>
    <t>End stage renal disease (ESRD): risk-adjusted standardized transfusion ration (STrR) for dialysis facility patients</t>
  </si>
  <si>
    <t>Number offend-stage renal disease patients in the U.S. whose cause of renal failure was due to diabetes.</t>
  </si>
  <si>
    <t>Percentage of all adult (&gt;= 18 years old) patients in the sample for analysis who have been on hemodialysis for 90 days or more and dialyzing thrice weekly, and have a residual renal function (if measured in the last three months) less than 2 ml/min/1.73m2), whose delivered dose of hemodialysis (calculated from the last measurements of the month using the UKM or Daugirdas II formula) was a spite/V &gt;= 1.2 during the reporting period.</t>
  </si>
  <si>
    <t>Patients aged 5-17 years old with a diagnosis of diabetes and/or notation of prescribed insulin or oral hypoglycemic/antihyperglycemics for at least 12 months.</t>
  </si>
  <si>
    <t>1. Patients younger than 18                                   2.Patients present at the facility for fewer than 30 days during the 3-month study period
3.Patients on ESRD treatment for fewer than 90 days
4.Patients not on ESRD treatment as defined by a completed 2728 formor a REMIS/CROWNWeb record, or a sufficient amount of dialysisreported on dialysis facility claims
5.Patients who have died or been discharged prior to the end of the reporting month.</t>
  </si>
  <si>
    <t>Documentation of medical reason(s) for patient having a hemoglobin level &lt; 10 g/dL (e.g., patients who have non-renal etiologies of anemia [e.g., sickle cell anemia or other hemoglobinopathies, hypersplenism, primary bone marrow disease, anemia related to chemotherapy for diagnosis of malignancy, post-operative bleeding, active bloodstream or peritoneal infection], other medical reasons)</t>
  </si>
  <si>
    <t xml:space="preserve">Percent of persons 65 years of age and over with type 1 or type 2 diabetes and chronic kidney disease who receive medical evaluation with serum creatinine, microalbuminuria, HbA1c, lipids, and eye examinations
The data to track this objective come from the United States Renal Data System (USRDS) 5% Medicare sample. The methods and codes used to determine rates of glycosylated hemoglobin (A1c) testing and eye examinations are taken from the Health Effectiveness and Data Information Set (HEDIS) 2008 specifications. HEDIS 2008, a program of the National Committee for Quality Assurance (NCQA), is used to monitor the performance of managed health care plans.
CPT codes 83036 and 83037 are used to identify A1c testing. Codes used to identify diabetic eye examinations are as follows: CPT codes, 92002, 92004, 92012, 92014, 92018, 92019, 92225, 92226, 92230, 92235, 92240, 92250, 92260, 67101, 67105, 67107, 67108, 67110, 67112, 67141, 67145, 67208, 67210, 67218, 67227, 67228, 67028, 67030, 67031, 67036, 67038, 67039, 67041, 67042, 67043, 67113, 67121, 67221, 67228, S0625, S0620, S0621, and S3000; ICD-9-CM procedure codes, 14.1–14.5, 14.9, 95.02, 95.03, 95.04, 95.11, 95.12, and 95.16; and ICD-9-CM diagnosis code V72.0.
The USRDS data, data collection procedures, calculation methods, and other technical information are included in the USRDS Annual Data Report.
</t>
  </si>
  <si>
    <t>Home health episodes for which the discharge/transfer assessment indicates the patient is not diabetic or is a bilateral amputee, OR NO assessment for recertification or other follow-up was conducted between start/resumption of care and transfer or discharge, OR patient died.</t>
  </si>
  <si>
    <t>Documentation of patient reason(s) for not having advance directives completed (e.g., patient declined, other patient reasons)</t>
  </si>
  <si>
    <t>1.Patients less than 18 years old
2.Patients on ESRD treatment for fewer than 90 days
3.Patients treated at the facility for fewer than 60 days
4.Patients who receive a transplant
5.Patients who have not been treated by any facility for a year or longer
6.Patients with a Medicare claim for one of the following conditions in the past year: hemolytic and aplastic anemia, solid-organ cancer(breast, prostate, lung, digestive tract and others), lymphoma, carcinoma in situ, coagulation disorders, multiple myeloma, myelodysplastic syndrome and myelofibrosis, leukemia, head and neck cancer, other cancers (connective tissue, skin, and others),metastatic cancer, or sickle cell anemia</t>
  </si>
  <si>
    <t>Documentation of medical reason(s) for patient having a Hemoglobin level &lt;10 (e.g., patients who have non-renal etiologies of anemia [e.g., sickle cell anemia or other hemoglobinopathies, multiple myeloma, primary bone arrow disease, anemia related to chemotherapy for diagnosis of malignancy], other medical reasons)</t>
  </si>
  <si>
    <t>Documentation of patient reason(s) for not performing a fasting lipid profile (e.g., patient declined, other patient reasons)</t>
  </si>
  <si>
    <t>Documentation of medical reason(s) for not prescribing ACE inhibitor or ARB
therapy (e.g., pregnancy, history of angioedema, cough due to ACE Inhibitor or
ARB therapy, allergy to medications, other medical reasons)
Documentation of patient reason(s) for not prescribing ACE inhibitor or ARB
therapy (patient declined, other patient reasons)</t>
  </si>
  <si>
    <t>Hemodialysis Vascular Access Decision-making by surgeon to Maximize Placement of Autogenous Arterial Venous Fistula</t>
  </si>
  <si>
    <t>Percentage of patient-months for which medication reconciliation* was performed and documented by an eligible professional.**
* “Medication reconciliation” is defined as the process of creating the most accurate list of all home medications that the patient is taking, including name, indication, dosage, frequency, and route, by comparing the most recent medication list in the dialysis medical record to one or more external list(s) of medications obtained from a patient or caregiver (including patient-/caregiver-provided “brown bag” information), pharmacotherapy information network (e.g., Superscripts), hospital, or other provider.
** For the purposes of medication reconciliation, “eligible professional” is defined as:  physician, RN, ARNP, PA, pharmacist, or pharmacy technician.</t>
  </si>
  <si>
    <t>Adult hemodialysis patients who have had ESRD for greater than 90 days as of  the first day of the  reporting month.</t>
  </si>
  <si>
    <t>1.Facilities that do not offer in-center hemodialysis
2.Facilities with a CCN open date on or after January 1, 2017
3.Facilities that treat fewer than 11 in-center hemodialysis patients during the performance period
4.Facilities with approved Extraordinary Circumstances Exception</t>
  </si>
  <si>
    <t>Specific exclusions:
Patients with contraindication to an ACE inhibitor or ARB, including pregnancy, prior angioedema, hypotension, hyperkalemia, rising creatinine, chronic kidney disease stage 3-5 (without dialysis), aortic stenosis, hypertrophic cardiomyopathy, multiple myeloma with treatment,  diabetes diagnosis, renal transplant, immunosuppressive therapy
Patient data confirming pregnancy/delivery, pregnancy planning, breastfeeding, hypotension, or refill for Aliskiren in the past 6 months 
General exclusions:  
• Evidence of metastatic disease or active treatment of malignancy (chemotherapy or radiation therapy) in the last 6 months; 
• Patients who have been in a skilled nursing facility in the last 3 months</t>
  </si>
  <si>
    <t>Ultrafiltration Rate &gt; 13 ml/kg/hr.</t>
  </si>
  <si>
    <t>All live inborns who meet the criteria, excluding those with congenital anomalies or fetal hydrops, dwarfism or neonatal abstinence syndrome.</t>
  </si>
  <si>
    <t>Measure adherence to current ACOG, SMFM recommendations for use of DVT prophylaxis in women undergoing cesarean delivery. Current ACOG and SMFM recommendations call for the use of pneumatic compression devices in all women undergoing cesarean delivery who are not already receiving medical VTE prophylaxis. Numerator:  Number of women undergoing cesarean delivery receiving either pneumatic compression device or medical prophylaxis prior to cesarean delivery. Denominator: All women undergoing cesarean delivery.</t>
  </si>
  <si>
    <t>Percentage of women who receive recommended antibiotics within one hour before the start of cesarean section.  This requires that (a) the antibiotic selection is consistent with current evidence and practice guidelines, and (b) that the antibiotics are given within an hour before delivery.
If the patient is already receiving appropriate antibiotics, for example for chorioamnionitis, additional dosing is not necessary.</t>
  </si>
  <si>
    <t>All patients undergoing cesarean section without evidence of prior infection or already receiving prophylactic antibiotics for other reasons.  Patients with significant allergies to penicillin and/or cephalosporins AND allergies to gentamicin and/or clindamycin are also excluded.</t>
  </si>
  <si>
    <t>Women with evidence of prior infection or already receiving prophylactic antibiotics for other reasons;  or with significant allergies to penicillin and/or cephalosporins AND allergies to gentamicin and/or clindamycin.
We do not exclude patients having emergency cesarean deliveries. We recognize that while  in the case of most urgent and emergent cesarean deliveries administering timely antibiotic prophylaxis will be possible, very rarely clinical circumstances may not permit administration of antibiotic prophylaxis before skin incisions. Specifying these unusual circumstances, especially from readily abstracted medical record data, is not possible/feasible. Allowing a self-defined exclusion risks inappropriate definition. Instead we recognize that ideal performance on this measure may not be 100% given the small number of unusual emergencies and/or other circumstances.  Providers/facilities should however target a 100% goal by, among other efforts, considering how antibiotic prophylaxis will be appropriately delivered even in the case of emergencies</t>
  </si>
  <si>
    <t>Exclude:
1. preterm infants with a birth weight less than 2,000 grams
2. infants with any diagnosis code of injury to brachial plexus
3. infants with any diagnosis code of ontogenesis imperfect
4. discharges with missing gender (SEX=missing), age (AGE=missing), quarter (DQTR=missing), year (YEAR=missing) or principal diagnosis (DX1=missing)</t>
  </si>
  <si>
    <t>Birth risk Cesarean Birth Measure</t>
  </si>
  <si>
    <t>Percentage of children (birth to 18 years of age) per year who present, acutely or sub acutely, to the emergency department or inpatient hospital for evaluation of possible deep musculoskeletal infection who undergo sedated MRI with a scan duration of 55 minutes or less.</t>
  </si>
  <si>
    <t>Number of episiotomy procedures (ICD-9 code 72.1, 72.21, 72.31, 72.71, 73.6; ICD-10 PCS:0W8NXZZ performed on women undergoing a vaginal delivery (excluding those with shoulder dystocia ICD-10; O66.0) during the analytic period- monthly, quarterly, yearly etc.</t>
  </si>
  <si>
    <t>Eligible infants with one or more of the following criteria: 
Criterion 1: Bacterial Pathogen. A bacterial pathogen is recovered from a blood and/or cerebral spinal fluid culture obtained after Day 3 of life. 
OR
Criterion 2: Coagulase Negative Staphylococcus.  The infant has all 3 of the following:
  1. Coagulase negative staphylococcus is recovered from a blood culture 
     obtained from either a central line, or peripheral blood sample and/or is 
     recovered from cerebrospinal fluid obtained by lumbar puncture, 
     ventricular tap or ventricular drain.
  2. One or more signs of generalized infection (such as apnea, temperature 
     instability, feeding intolerance, worsening respiratory distress or 
     hemodynamic instability).
  3. Treatment with 5 or more days of intravenous antibiotics after the above 
     cultures were obtained. If the infant died, was discharged, or transferred 
     prior to the completion of 5 days of intravenous antibiotics, this 
     condition would still be met if the intention were to treat for 5 or more 
     days.</t>
  </si>
  <si>
    <t>Eligible infants with one or more of the following criteria:
Criterion 1: 
Bacterial Pathogen. A bacterial pathogen is recovered from a blood and/or cerebral spinal fluid culture obtained after Day 3 of life.
OR
Criterion 2: 
Coagulase Negative Staphylococcus. The infant has all 3 of the following:
1. Coagulase negative staphylococcus is recovered from a blood culture
obtained from either a central line, or peripheral blood sample and/or is
recovered from cerebrospinal fluid obtained by lumbar puncture,
ventricular tap or ventricular drain.
2. One or more signs of generalized infection (such as apnea, temperature
instability, feeding intolerance, worsening respiratory distress or
hemodynamic instability).
3. Treatment with 5 or more days of intravenous antibiotics after the above
cultures were obtained. If the infant died, was discharged, or transferred
prior to the completion of 5 days of intravenous antibiotics, this
condition would still be met if the intention were to treat for 5 or more
days.</t>
  </si>
  <si>
    <t xml:space="preserve"> 
Number of unsatisfactory newborn screening samples submitted by a given hospital (submitter) as recorded by Newborn Screening Ontario (NSO) &lt;/p&gt;
&lt;p&gt;If reason for unsatisfactory sample is selected by NSO, record is included in key performance indicator (KPI):&lt;/p&gt;
&lt;ul style="list-style-type: disc;"&gt;
    &lt;li&gt;Lab Unsatisfactory
    &lt;ul style="list-style-type: disc;"&gt;
        &lt;li&gt;Blood spots appear clotted or layered &lt;/li&gt;
        &lt;li&gt;Blood spots appear diluted &lt;/li&gt;
        &lt;li&gt;Blood spots appear scratched or abraded &lt;/li&gt;
        &lt;li&gt;Blood spots are supersaturated &lt;/li&gt;
        &lt;li&gt;Blood spots are wet and/or discolored &lt;/li&gt;
        &lt;li&gt;Quantity of blood insufficient &lt;/li&gt;
        &lt;li&gt;Specimen delivered to lab greater than 14 days after collection &lt;/li&gt;
    &lt;/ul&gt;
    &lt;/li&gt;
    &lt;li&gt;Data Unsatisfactory
    &lt;ul style="list-style-type: disc;"&gt;
        &lt;li&gt;Blood dot collection paper is expired &lt;/li&gt;
        &lt;li&gt;Blood spots appear to be damaged or delayed in transit &lt;/li&gt;
        &lt;li&gt;Insufficient data provided &lt;/li&gt;
    &lt;/ul&gt;
    &lt;/li&gt;
    &lt;li&gt;Other Unsatisfactory - Other &lt;/li&gt;
&lt;/ul&gt;
&lt;p class="Note"&gt;&lt;strong&gt;Note&lt;/strong&gt;:&lt;/p&gt;
&lt;ul class="Note" style="list-style-type: disc;"&gt;
    &lt;li&gt;Samples coded as unsatisfactory due only to collection at less than 24 hours of age (i.e., there are no other reasons the sample was deemed unsatisfactory) were not considered unsatisfactory for this analysis, since sample collection at less than 24 hours of age is recommended in cases of early discharge, transfer, or transfusion. &lt;/li&gt;
    &lt;li&gt;There will be no missing data for the 'NSO unsatisfactory samples' KPI. Each sample provided to NSO must fall into one of two categories: satisfactory or unsatisfactory. This determination will always be available for each sample. &lt;/li&gt;
&lt;/ul&gt;
&lt;p class="Note"&gt;Refer to the original measure documentation for a complete list of KPI criteria.&lt;/p&gt;
&lt;p&gt;&lt;strong&gt;Exclusions&lt;/strong&gt;&lt;br /&gt;
Unspecified  </t>
  </si>
  <si>
    <t>The measure requires hospitals and output facilities that conduct Computed Tomography (CT) examinations in children to: 1. Review their CT radiation dose metrics, 2. calculate the distribution of the results, and 3.compare their results to benchmarks. This would then imply a fourth step to investigate instances where results exceed a trigger value for underlying cause, such as issues with protocol, tech, equipment, patient, etc.
 It is important to review doses of radiation used for CT, as the doses are far higher than conventional radiographs (x-rays), the doses are in the same range known to be carcinogenic (Pearce, Lancet, 2012; Ozasa, Radiation Research, 2012), and the higher the doses, the greater the risk of subsequent cancer (Miglioretti, JAMA Pediatrics, 2013) Thus the goal of the measure is to provide a framework where facilities can easily assess their doses, compare them to benchmarks, and take corrective action to lower their doses if they exceed threshold values, as per specifications in benchmarks.
The measure calls for assessment of doses for the most frequently conducted CT examination types, and compare these doses to published benchmarks. The measure calls for the assessment of radiation doses within four anatomic areas (CT’s of the head, chest, abdomen/pelvis and combined chest/abdomen/pelvis.) The measure provides a simple framework for how facilities can assess their dose, compare their doses to published benchmarks (Smith-Bindman, Radiology, 2015) and identify opportunities to improve if their doses are higher than the benchmarks. For example, If a hospital finds their doses are higher than published benchmarks, they can review the processes and procedures they use for performance of CT in children and take corrective action, and follow published guidelines for how to lower doses (such as “child sizing” the doses, reducing multiple phase scans, and reducing scan lengths). 
Published benchmarks for radiation dose in children exist (Smith-Bindman, Radiology, 2015) and additional benchmarks are under development and will be published within the year by us. (Kumar, 2015)  Other groups have also published benchmarks (Goeske) or in the process of doing so.
Our work and that of others have shown that institutional review of dose metrics as outlined in this measure results in a significant lowering of average and outlier doses. (Demb, 2015; Greenwood, RadioGraphics, 2015; Miglioretti, JAMA Pediatrics, 2013; Keegan, JACR, 2104; Wilson, ARRS, 2015).   
This measure is being proposed for diagnostic CT in children, but can also be used for CT in adults, and CT used in conjunction with radiation therapy for cancer. Whenever context the doses are used, the doses should be compared with appropriate benchmarks.
A similar measure (#0739) was previously endorsed by the NQF in 2011. The NQF did not provide ongoing endorsement when the measure was up for renewal in 2015, primarily because there was no evidence that assessing doses as called for in the measure would result in an improvement in outcomes (i.e. patient dose). Since that time, there has been additional research that has shown that assessing doses using the format outlined in the measure does indeed result in lower doses, and thus we are re-submitting a similar although updated measure.
Of note, the surrogate measure we are using for outcomes is radiation dose. The true outcome of interest is the number of cancers that result from imaging. Because of the lag time between exposure to radiation and cancer development (years to decades) it is not feasible to use cancer cases as the outcome of a quality improvement effort. Thus while there is ample evidence that radiation causes cancer (sited below), and evidenced that cancer risk is proportional to dose, there are no direct data that suggest that lowering doses lowers cancer risk. However, we have used mathematical modeling to try to understand the relationship between lowering doses and cancers and estimated that if the top quartile of doses were reduced in children (i.e. the very high doses are brought down the average doses), the number of cancer cases would be reduced by approximately 43%, the equivalent to preventing 4,350 cancer cases / year in the US among children (Miglioretti, JAMA Pediatrics 2013).
Cited in this section:
Demb J, manuscript under preparation. CT Radiation Dose Standardization Across the University of California Medical Centers Using Audits to Optimize Dose. 2015.
Following an in-person meeting regarding CT radiation dose, radiologists, technologists and medical physicists from University of California medical centers strategized how to best optimize dosing practices at their sites, which were then analyzed for effectiveness and success after implementation.
Greenwood T, Lopez-Costa R, Rhoades P, et al. CT Dose Optimization in Pediatric Radiology: A Multiyear Effort to Preserve the Benefits of Imaging While Reducing the Risks. RadioGraphics. Jan 2015;35(5):1539-1554
“This systematic approach involving education, streamlining access to magnetic resonance imaging and ultrasonography, auditing with comparison with benchmarks, applying modern CT technology, and revising CT protocols has led to a more than twofold reduction in CT radiation exposure between 2005 and 2012…” – Conclusion statement from Abstract
Keegan J, Miglioretti DL, Gould R, Donnelly LF, Wilson ND, Smith-Bindman R. Radiation Dose Metrics in CT: Assessing Dose Using the National Quality Forum CT Patient Safety Measure. Journal of the American College of Radiology: JACR; 11(3):309-315.
http://download.journals.elsevierhealth.com/pdfs/journals/1546-1440/PIIS1546144013006625.pdf. Mar 2014
Looking at dose metrics as per compliance with the previously endorsed #0739 NQF measure results in reasonably timed acquisition of CT doses, and seeing such doses resulted in 30-50% dose reduction.
Kumar K, manuscript under preparation. Radiation Dose Benchmarks in Children. 
This paper will describe dose metrics among 29,000 children within age strata &lt;1, 1-4 years, 5-9 years, 10-14 years, and 15-19 years. 2015.
Miglioretti D, Johnson E, Vanneman N, Smith-Bindman R, al e. Use of Computed Tomography and Associated Radiation Exposure and Leukemia Risk in Children and Young Adults across Seven Integrated Healthcare Systems from 1994 – 2010. JAMA Pediatrics Published online June 10, 2013 joli:101001/jamapediatrics2013311, 2013.
Radiation-induced cancers in children could be dramatically reduced if the highest quartile of CT radiation doses were lowered. 
Miglioretti, YX Zhang, E Johnson, N Vanneman, R Smith-Bindman. Personalized Technologist Dose Audit Feedback for Reducing Patient Radiation Exposure from Computed Tomography. Journal of the American College of Radiology: JACR 2014.
“Personalized audit feedback and education can change technologists' attitudes about, and awareness of, radiation and can lower patient radiation exposure from CT imaging.” – Conclusion statement from Abstract
Ozasa K, Shimizu Y, Suyama A, et al. Studies of the mortality of atomic bomb survivors, Report 14, 1950-2003: an overview of cancer and no cancer diseases. Radiation Research; 177(3):229-243. Mar 2012
Fourteenth follow-up report on the lifetime health effects from radiation on atomic bomb survivor showing that: 58% of the 86,611 LSS cohort members with DS02 dose estimates have died, 17% more cancer deaths especially among those under age 10 at exposure (58% more deaths).
Pearce MS, Salotti JA, Little MP, et al. Radiation exposure from CT scans in childhood and subsequent risk of leukemia and brain tumors: a retrospective cohort study. Lancet;380(9840):499-505. Aug 4 2012
“Use of CT scans in children to deliver cumulative doses of about 50 mGy might almost triple the risk of leukemia and doses of about 60 mGy might triple the risk of brain cancer… although clinical benefits should outweigh the small absolute risks, radiation doses from CT scans ought to be kept as low as possible” – Conclusion statement from Abstract
Smith-Bindman R, Moghadassi M, Wilson N, et al. Radiation Doses in Consecutive CT Examinations from Five University of California Centers. Radiology 2015:277: 134–141
“These summary dose data provide a starting point for institutional evaluation of CT radiation doses.” – Conclusion statement from Abstract
Wilson N. CT Radiation Dose Standardization Across the Five University of California Medical Centers. ARRS: Annual Toronto Meeting presentation. April 19-24, 2015
Understanding the reasons for variation in commonly performed CT procedures, and figuring out how to standardize them.</t>
  </si>
  <si>
    <t>100 PICU Discharges, &lt;18 yrs. of age</t>
  </si>
  <si>
    <t>Percentage of D-negative, sensitized patients who gave birth during a 12-month period who received anti-D immune globulin at 26-30 weeks gestation.</t>
  </si>
  <si>
    <t>Hours of inpatient hospital or observation care that are required to obtain an MRI with sedation for children between birth and 18 years of age who present, acutely or sub acutely, to the emergency department or inpatient hospital for evaluation of the concern for possible deep musculoskeletal infection.</t>
  </si>
  <si>
    <t>Home health episodes  for which assessment did not indicate symptoms/diagnosis of depression since the previous OASIS assessment,  OR NO assessment for recertification or other follow-up was conducted between start/resumption of care and transfer or discharge, OR patient was non-responsive,  OR patient died.</t>
  </si>
  <si>
    <t>Home health episodes  for which assessment did not indicate symptoms/diagnosis of depression since the start/resumption of care assessment, OR an assessment for recertification or other follow-up was conducted between start/resumption of care and transfer or discharge, OR patient was non-responsive,  OR patient died.</t>
  </si>
  <si>
    <t>Documentation of medical reason(s) for not screening for unhealthy alcohol use (e.g., limited life expectancy, other medical reasons)</t>
  </si>
  <si>
    <t>Documentation of medical reason(s) for not screening for tobacco use (e.g., limited life expectancy, other medical reason)</t>
  </si>
  <si>
    <t>Patients with a diagnosis of PD who were assessed* for psychiatric symptoms** in the past 12 months. 
*Assessed is a verbal discussion. Please see â€œOpportunity for Improvement€� section below for suggestions on possible screening tools. 
**Psychiatric symptoms defined as: psychosis (i.e., hallucinations and delusions), depression, anxiety disorder, apathy, AND Impulse Control Disorder (i.e., gambling, hypersexual activity, binge eating, increased spending)</t>
  </si>
  <si>
    <t>Change in rash derived values of mobility function from admission to discharge among adult short term rehabilitation skilled nursing facility patients aged 18 years and older who were discharged alive. The time frame for the measure is 12 months. The measure includes the following 4 mobility items: Transfer Bed/Chair/Wheelchair, Transfer Toilet, Locomotion and Stairs.</t>
  </si>
  <si>
    <t>Average change in rash derived mobility functional score (Items Transfer Bed/Chair/Wheelchair, Transfer Toilet, Locomotion and Stairs) from admission to discharge at the facility level. Average is calculated as (sum of change at the patient level/total number of patients). Cases aged less than 18 years at admission to the facility or patients who died within the facility are excluded.</t>
  </si>
  <si>
    <t>Facility adjusted  expected change in rash derived values, adjusted at the Skilled Nursing Facility Case Mix Group level.</t>
  </si>
  <si>
    <t>CKD</t>
  </si>
  <si>
    <t>Infant mortality</t>
  </si>
  <si>
    <t>Sub domain</t>
  </si>
  <si>
    <t>Partnerships and Collaboration Subdomains</t>
  </si>
  <si>
    <t>Collaboration across health and nonhealth sectors</t>
  </si>
  <si>
    <t>Community and health system linkages</t>
  </si>
  <si>
    <t>Build and sustain social capital and social inclusion</t>
  </si>
  <si>
    <t>Capacity and resources to promote equity</t>
  </si>
  <si>
    <t>Collection of data to monitor the outcomes of individuals with social risk factors</t>
  </si>
  <si>
    <t>Population health management</t>
  </si>
  <si>
    <t>Systematic community needs assessments</t>
  </si>
  <si>
    <t>Policies and procedures that promote equity</t>
  </si>
  <si>
    <t>Transparency, public reporting, and accountability for efforts to advance equity</t>
  </si>
  <si>
    <t>Sub-domain</t>
  </si>
  <si>
    <t>Continuous improvements across clinical structure, process, and outcome performance measures stratified by social risk factors</t>
  </si>
  <si>
    <t>Person- and family-centeredness</t>
  </si>
  <si>
    <t>Use of effective interventions to reduce disparities in health care quality</t>
  </si>
  <si>
    <t>Subdomain</t>
  </si>
  <si>
    <t>Availability</t>
  </si>
  <si>
    <t>Accessibility</t>
  </si>
  <si>
    <t>Convenience</t>
  </si>
  <si>
    <t>Cultural Competency</t>
  </si>
  <si>
    <t>Safe and accessible environments for individuals from diverse backgrounds</t>
  </si>
  <si>
    <t>Workforce Diversity</t>
  </si>
  <si>
    <t>Equitable High Quality Care</t>
  </si>
  <si>
    <t>Affordability</t>
  </si>
  <si>
    <t>Total</t>
  </si>
  <si>
    <t>Sub-domains</t>
  </si>
  <si>
    <t>Condition Areas</t>
  </si>
  <si>
    <t>Mental Illness</t>
  </si>
  <si>
    <t>The percentage of discharges for patients 6 years of age and older who were hospitalized for treatment of selected mental illness diagnoses and who had an outpatient visit, an intensive outpatient encounter or partial hospitalization with a Mental Illness practitioner. Two rates are reported:
- The percentage of discharges for which the patient received follow-up within 30 days of discharge
- The percentage of discharges for which the patient received follow-up within 7 days of discharge.</t>
  </si>
  <si>
    <t xml:space="preserve">30-Day Follow-Up: A follow-up visit with a Mental Illness practitioner within 30 days after discharge. </t>
  </si>
  <si>
    <t>Exclude from the denominator for both rates, patients who receive hospice services during the measurement year. 
Exclude both the initial discharge and the readmission/direct transfer discharge if the readmission/direct transfer discharge occurs after December 1 of the measurement year. 
Exclude discharges followed by readmission or direct transfer to a nonacute facility within the 30-day follow-up period regardless of principal diagnosis. 
Exclude discharges followed by readmission or direct transfer to an acute facility within the 30-day follow-up period if the principal diagnosis was for non-Mental Illness. 
These discharges are excluded from the measure because prehospitalization or transfer may prevent an outpatient follow-up visit from taking place.</t>
  </si>
  <si>
    <t>The percentage of discharges for individuals 18 – 64 years of age who were hospitalized for treatment of schizophrenia and who had an outpatient visit, an intensive outpatient encounter or partial hospitalization with a Mental Illness practitioner. Two rates are reported.
•The percentage of individuals who received follow-up within 30 days of discharge
•The percentage of individuals who received follow-up within 7 days of discharge</t>
  </si>
  <si>
    <t>30-Day Follow-Up: An outpatient visit, intensive outpatient encounter or partial hospitalization (Table–C) with a Mental Illness practitioner within 30 days after discharge. Include outpatient visits, intensive outpatient encounters or partial hospitalizations that occur on the date of discharge.
7-Day Follow-Up: An outpatient visit, intensive outpatient encounter or partial hospitalization (Table–C) with a Mental Illness practitioner within 7 days after discharge. Include outpatient visits, intensive outpatient encounters or partial hospitalizations that occur on the date of discharge.</t>
  </si>
  <si>
    <t>Schizophrenia readmission or direct transfer: If the discharge is followed by readmission or direct transfer to an acute facility for a schizophrenia diagnosis within the 30-day follow-up period, count only the readmission discharge or the discharge from the facility to which the member was transferred. Exclude both the initial discharge and the readmission/direct transfer discharge if the readmission/direct transfer discharge occurs after December 1 of the measurement year. Exclude discharges followed by readmission or direct transfer to a nonacute facility for a schizophrenia diagnosis within the 30-day follow-up period. These discharges are excluded from the measure because readmission or transfer may prevent an outpatient follow-up visit from taking place. 
Non-Mental Illness readmission or direct transfer: Exclude discharges in which the patient was transferred directly or readmitted within 30 days after discharge to an acute or nonacute facility for a non-Mental Illness principal diagnosis. These discharges are excluded from the measure because prehospitalization or transfer may prevent an outpatient follow-up visit from taking place.</t>
  </si>
  <si>
    <t>Mental Illness services receipt: homeless adults</t>
  </si>
  <si>
    <t>Percent of homeless adults with Mental Illness problems who receive Mental Illness services</t>
  </si>
  <si>
    <t>Number of homeless persons aged 18 years and older with Mental Illness problems who receive Mental Illness services</t>
  </si>
  <si>
    <t>Number of homeless persons aged 18 years and older contacted by PATH Mental Illness outreach workers</t>
  </si>
  <si>
    <t>Mental Illness utilization: number and percentage of members receiving the following Mental Illness services during the measurement year: any service, inpatient, intensive outpatient or partial hospitalization, and outpatient or ED.</t>
  </si>
  <si>
    <t xml:space="preserve">This measure assesses the number and percentage of members receiving the following Mental Illness services during the measurement year:
•Any service 
•Inpatient 
•Intensive outpatient or partial hospitalization 
•Outpatient or emergency department (ED) 
</t>
  </si>
  <si>
    <t>Members who received inpatient, intensive outpatient, partial hospitalization, outpatient and emergency department (ED) Mental Illness services</t>
  </si>
  <si>
    <t>For commercial, Medicaid, and Medicare product lines, all member months during the measurement year for members with the Mental Illness benefit, stratified by age and sex</t>
  </si>
  <si>
    <t>Follow-up after Discharge from the Emergency Department for Mental Illness or Alcohol or Other Drug Dependence.</t>
  </si>
  <si>
    <t>the percentage of discharges for patients 18 years of age and older who had a visit to the emergency department with a primary diagnosis of Mental Illness or alcohol or other drug dependence during the measurement year, who had a follow-up visit with any provider with a corresponding primary diagnosis of Mental Illness or alcohol or other drug dependence within 7- and 30-days of discharge</t>
  </si>
  <si>
    <t>numerator for each denominator population consists of two rates:Mental Illness - Rate 1: An outpatient visit, intensive outpatient encounter or partial hospitalization with any provider with a primary diagnosis of Mental Illness within 7 days after emergency department discharge. - Rate 2: An outpatient visit, intensive outpatient encounter or partial hospitalization with any provider with a primary diagnosis of Mental Illness within 30 days after emergency department discharge.  Alcohol or Other Drug Dependence: - Rate 1: An outpatient visit, intensive outpatient encounter or partial hospitalization with any provider with a primary diagnosis of alcohol or other drug dependence within 7 days after emergency department discharge.  - Rate 2: An outpatient visit, intensive outpatient encounter or partial hospitalization with any provider with a primary diagnosis of alcohol or other drug dependence within 30 days after emergency department discharge</t>
  </si>
  <si>
    <t>Patients who were treated and discharged from an emergency department with a primary diagnosis of Mental Illness or alcohol or other drug dependence on or between January 1 and December 1 of the measurement year.</t>
  </si>
  <si>
    <t>If the discharge is followed by readmission or direct transfer to an emergency department for a principal diagnosis of Mental Illness or alcohol or other drug dependence within the 30-day follow-up period, count only the readmission discharge or the discharge from the emergency department to which the patient was transferred.
Exclude discharges followed by admission or direct transfer to an acute or nonacute facility within the 30-day follow-up period, regardless of primary diagnosis for the admission. 
These discharges are excluded from the measure because hospitalization or transfer may prevent an outpatient follow-up visit from taking place.</t>
  </si>
  <si>
    <t>The percentage of discharges for patients 18 years of age and older who had a visit to the emergency department with a primary diagnosis of Mental Illness or alcohol or other drug dependence during the measurement year AND who had a follow-up visit with any provider with a corresponding primary diagnosis of Mental Illness or alcohol or other drug dependence within 7- and 30-days of discharge.
Four rates are reported: 
- The percentage of emergency department visits for Mental Illness for which the patient received follow-up within 7 days of discharge.
- The percentage of emergency department visits for Mental Illness for which the patient received follow-up within 30 days of discharge.
- The percentage of emergency department visits for alcohol or other drug dependence for which the patient received follow-up within 7 days of discharge.
- The percentage of emergency department visits for alcohol or other drug dependence for which the patient received follow-up within 30 days of discharge.</t>
  </si>
  <si>
    <t>The numerator for each denominator population consists of two rates:
Mental Illness 
- Rate 1: An outpatient visit, intensive outpatient encounter or partial hospitalization with any provider with a primary diagnosis of Mental Illness within 7 days after emergency department discharge 
- Rate 2: An outpatient visit, intensive outpatient encounter or partial hospitalization with any provider with a primary diagnosis of Mental Illness within 30 days after emergency department discharge 
Alcohol or Other Drug Dependence 
- Rate 1: An outpatient visit, intensive outpatient encounter or partial hospitalization with any provider with a primary diagnosis of alcohol or other drug dependence within 7 days after emergency department discharge 
- Rate 2: An outpatient visit, intensive outpatient encounter or partial hospitalization with any provider with a primary diagnosis of alcohol or other drug dependence within 30 days after emergency department discharge</t>
  </si>
  <si>
    <t>The following are exclusions from the denominator:
-If the discharge is followed by readmission or direct transfer to an emergency department for a principal diagnosis of Mental Illness or alcohol or other drug dependence within the 30-day follow-up period, count only the readmission discharge or the discharge from the emergency department to which the patient was transferred.
-Exclude discharges followed by admission or direct transfer to an acute or nonacute facility within the 30-day follow-up period, regardless of primary diagnosis for the admission. 
These discharges are excluded from the measure because hospitalization or transfer may prevent an outpatient follow-up visit from taking place.</t>
  </si>
  <si>
    <t>The percentage of discharges for patients 6 years of age and older who were hospitalized for treatment of selected mental illness diagnoses and who had an outpatient visit within 7 days, an intensive outpatient encounter or partial hospitalization with a Mental Illness practitioner.</t>
  </si>
  <si>
    <t>7-Day Follow-Up: An outpatient visit, intensive outpatient visit or partial hospitalization with a Mental Illness practitioner within 7 days after discharge. Include outpatient visits, intensive outpatient visits or partial hospitalizations that occur on the date of discharge.</t>
  </si>
  <si>
    <t>Exclude both the initial discharge and the readmission/direct transfer discharge if the readmission/direct transfer discharge occurs after the first 11 months of the measurement year (e.g., after December 1). 
Exclude discharges followed by readmission or direct transfer to a nonacute facility within the 30-day follow-up period, regardless of principal diagnosis for the readmission. 
Exclude discharges followed by readmission or direct transfer to an acute facility within the 30-day follow-up period if the principal diagnosis was for non-Mental Illness.</t>
  </si>
  <si>
    <t xml:space="preserve">Follow-up after hospitalization for mental illness: percentage of discharges for patients 6 years of age and older who were hospitalized for treatment of selected Mental Illness disorders and who had an outpatient visit, an intensive outpatient service, or partial hospitalization with a Mental Illness provider within 30 days of discharge. </t>
  </si>
  <si>
    <t>This measure is used to assess the percentage of discharges for patients 6 years of age and older who were hospitalized for treatment of selected Mental Illness disorders and who had an outpatient visit, an intensive outpatient service, or partial hospitalization with a Mental Illness provider within 30 days of discharge.</t>
  </si>
  <si>
    <t xml:space="preserve">An outpatient visit, intensive outpatient service, or partial hospitalization with a Mental Illness practitioner within 30 days after discharge. Include outpatient visits, intensive outpatient visits, or partial hospitalizations that occur on the date of discharge </t>
  </si>
  <si>
    <t xml:space="preserve">Discharges for patients age 6 years and older as of the date of discharge who were hospitalized for treatment of selected Mental Illness disorders and who were discharged from an acute inpatient setting (including acute care psychiatric facilities) with a principal diagnosis of mental illness on or between January 1 and December 1 of the measurement year </t>
  </si>
  <si>
    <t xml:space="preserve">Follow-up after hospitalization for mental illness: percentage of discharges for patients 6 years of age and older who were hospitalized for treatment of selected Mental Illness disorders and who had an outpatient visit, an intensive outpatient service, or partial hospitalization with a Mental Illness provider within 7 days of discharge. </t>
  </si>
  <si>
    <t>This measure is used to assess the percentage of discharges for patients 6 years of age and older who were hospitalized for treatment of selected Mental Illness disorders and who had an outpatient visit, an intensive outpatient service, or partial hospitalization with a Mental Illness provider within 7 days of discharge.</t>
  </si>
  <si>
    <t xml:space="preserve">An outpatient visit, intensive outpatient service, or partial hospitalization with a Mental Illness practitioner within 7 days after discharge. Include outpatient visits, intensive outpatient visits, or partial hospitalizations that occur on the date of discharge </t>
  </si>
  <si>
    <t xml:space="preserve">Acute Facility Readmission or Direct Transfer: Exclude both the initial discharge and the readmission/direct transfer discharge if the readmission/direct transfer discharge occurs after December 1 of the measurement year. 
•Exclude discharges followed by readmission or direct transfer to a nonacute facility within the 30-day follow-up period, regardless of principal diagnosis for the readmission. This discharge is excluded from the measure because rehospitalization or transfer may prevent an outpatient follow-up visit from taking place. 
•Exclude discharges followed by readmission or direct transfer an acute facility within the 30-day follow-up period if the principal diagnosis was for non-Mental Illness (any principal diagnosis code other than those included in the Mental Illness Diagnosis Value Set). This discharge is excluded from the measure because rehospitalization or transfer may prevent an outpatient follow-up visit from taking place. 
</t>
  </si>
  <si>
    <t>The Patient Experience of Psychiatric Care as Measure by the Inpatient Consumer Survey (ICS) was developed to gather patient´s evaluation of their inpatient psychiatric care. The survey is composed of the following six individual measures or domains: Measure #1: Outcome of care- The receipt of Mental Illnesscare services should enable patients to effectively deal with their illness and with social situations. Patient´s report of the effectiveness of the organization in enabling this improvement is an important dimension of the quality of care of the organization. The following questions of the ICS pertain to the Outcome of care domain: Q1.I am able to deal with crisis.; Q2. My symptoms are not bothering me as much.; Q4. I do better in social situations.; and Q5. I deal more effectively with daily problems. Measure #2: Dignity- The provision of Mental Illnesscare services should be in an atmosphere where patients feel respected and treated with dignity. Patient´s report of the effectiveness of the organization in providing this respectful exchange is an important dimension of the quality of care of the organization. The following questions of the ICS pertain to the Dignity domain: Q6. I was treated with dignity and respect.; Q7. Staff here believe that I can grow, change and recover.; Q8. I felt comfortable asking questions about my treatment and medications.; and Q9. I was encouraged to use self-help/support groups. Measure #3: Rights- The provision of Mental Illnesscare services should be in an atmosphere where patients feel that they can express disapproval with conditions or treatment and receive an appropriate response from the organization. Patient´s report of the effectiveness of the organization in providing this respectful exchange is an important dimension of the quality of care of the organization. The following questions of the ICS pertain to the Rights domain: Q13. I felt free to complain without fear of retaliation.; Q14. I felt safe to refuse medication or treatment during my hospital stay.; and Q15. My complaints and grievances were addressed. Measure #4: Participation in treatment- Patient´s involvement in the treatment process and the coordination of discharge planning with their doctors or therapist from the community are enabling activities that strengthen patient´s ability to care for themselves. Patient´s report of the effectiveness of the organization in supporting this level of involvement is an important dimension of the quality of care of the organization. The following questions of the ICS pertain to the Participation in treatment domain: Q16. I participated in planning my discharge.; Q17. Both I and my doctor or therapist from the community were actively involved in my hospital treatment plan.; and Q18. I had the opportunity to talk with my doctor or therapist from the community prior to discharge. Measure #5: Hospital environment - The provision of Mental Illnesscare services should be in an environment conducive to patients feeling safe and enabling patients to focus on recovering from their illness. The following questions of the ICS pertain to the Hospital environment domain: Q19. The surroundings and atmosphere at the hospital helped me get better.; Q20. I felt I had enough privacy in the hospital.; Q21. I felt safe while in the hospital.; and Q22. The hospital environment was clean and comfortable.
Measure #6: Empowerment - The provision of Mental Illnesscare services should be in an atmosphere where patients feel that they, interactively with their doctors and therapist, learn more about their illness and about their treatment options and are encouraged to determine their best plan to recovery. Patient´s report of the effectiveness of the organization in enabling this respectful, compassionate, and supportable encounter among patients and healthcare professionals is an important dimension of the quality of care of the organization. The following questions pertain to the Hospital empowerment domain: Q25. I had a choice of treatment options.; Q26. My contact with my doctor was helpful.; and, Q27. My contact with nurses and therapist was helpful.
Question 28, "If I had a choice of hospitals, I would still choose this one", is considered as the anchor item utilized to measure overall satisfaction with the Mental Illnesscare service received. This question does not pertain to any of the six measures/domains of the ICS.
Each measure is scored as the percentage of patients (adolescents aged 13-17 and adults aged 18 and older) at time of discharge or at annual review who respond positively to the domain on the survey for a given month. Survey questions are based on a standard 5-point Likert scale, evaluated on a scale from strongly disagree to strongly agree.
As a note, the words domain and measure are used interchangeably during the application.</t>
  </si>
  <si>
    <t>EXCLUSIONS FROM THE NUMERATOR (READMISSIONS) AND DENOMINATOR (INDEX HOSPITALIZATIONS)
We exclude certain hospitalizations from the measure entirely (i.e., from the numerator and denominator) based on clinical criteria or for issues of data completeness or quality that could prevent assessment of eligibility for the measure cohort or compromise the accuracy of readmission rates. Hospitalizations are excluded from the measure if they meet any of the following criteria: 
1. The hospitalization was at a specialty or non-acute care hospital.
Rationale: The focus of the measure is admissions to hospitals that provide general pediatric acute care. Records for admissions to specialty and non-acute care hospitals are therefore omitted from the dataset. Because hospital type cannot be determined for records with missing data in the hospital type variable, these records are also removed from the dataset.
2. Records for the hospitalization contain incomplete data for variables needed to assess eligibility for the measure or calculate readmission rates, including hospital type, patient identifier, admission date, discharge date, disposition status, date of birth, primary ICD-9 or principal ICD-10 diagnosis codes, or gender.
Rationale: Complete and valid information for the variables listed above is needed to define the measure cohort and calculate case-mix-adjusted readmission rates. Identifying readmissions within 30 days requires information on dates of admission and end-of-service dates and the ability to link unique patient identifiers across inpatient claims records. Hospital identifiers are needed to determine the hospital at which index admissions occurred. The disposition status is needed to determine whether a patient was discharged or experienced some other outcome (e.g., was transferred to another acute care hospital, left against medical advice, died). Establishing a patient’s eligibility for membership in the pediatric cohort and performing case-mix adjustment requires an accurate date of birth and end-of-service date. Because gender is 1 of the variables used for case-mix adjustment, episodes of care with missing or inconsistent gender cannot be evaluated in the measure.
3. Records for the hospitalization contain data of questionable quality for calculating readmission rates, including
a. Inconsistent date of birth across records for a patient.
b. Discharge date prior to admission date.
c. Admission or discharge date prior to date of birth.
d. Admission date after a disposition status of death during a prior hospitalization.
Rationale: Complete and valid information for the variables listed above is needed to define the measure cohort and calculate case-mix-adjusted readmission rates. Identifying readmissions within 30 days requires information on dates of admission and end-of-service. A valid disposition status is needed to determine whether a patient was discharged or experienced some other outcome (e.g., was transferred to another acute care hospital, left against medical advice, died). Establishing a patient’s eligibility for membership in the pediatric cohort and performing case-mix adjustment requires an accurate date of birth and end-of-service date.
4. Codes other than ICD-9 or ICD-10 codes are used for the primary procedure.
Rationale: ICD-9 or ICD-10 procedure codes are necessary for applying clinical exclusions.
5. The patient was older than 18 years, 29 days at the time of admission.
Rationale: This age exclusion limits the population to pediatric patients and prevents inclusion of records that overlap with adult readmission measures. Age eligibility for inclusion in the measure is based on age at the time of discharge from the index admission. Because the focus of the measure is pediatric patients, a patient’s hospitalization is ineligible for inclusion in the measure as an index admission if the patient was 18 years old or greater at the time of discharge. Because the subsequent observation period for readmissions is 30 days, a patient´s hospitalization is ineligible for inclusion in the measure as a readmission if the patient was older than 18 years, 29 days at the start of the readmission.
6. The hospitalization was for obstetric care, including labor and delivery.
Rationale: Hospitalizations for obstetric conditions are excluded because care related to pregnancy does not generally fall within the purview of pediatric providers.
7. The primary ICD-9 or principal ICD-10 diagnosis code was for a Mental Illness condition.
Rationale: Hospitalizations for Mental Illness conditions are excluded because we found that hospitals with high readmission rates for Mental Illness hospitalizations tend to have low readmission rates for hospitalizations for other conditions, and vice versa. We describe this analysis in detail in Section 2b.3 of the Measure Testing Submission Form.
8. The hospitalization was for birth of a healthy newborn.
Rationale: Hospitalizations for birth of healthy newborns are excluded because these hospitalizations, unlike all others, are not for evaluation and management of disease.
EXCLUSIONS FROM THE DENOMINATOR ONLY (INDEX HOSPITALIZATIONS ONLY)
We also apply further exclusions to the denominator only (i.e., these hospitalizations are excluded from index hospitalizations but could still meet criteria for readmissions). Hospitalizations are excluded from the denominator only if they meet any of the following criteria:
9. The patient was 18 years old or older at the time of discharge.
Rationale: Age eligibility for inclusion in the measure is based on age at the time of discharge from the index admission. Because the measure covers pediatric patients, a patient´s hospitalization is ineligible for inclusion in the measure as an index admission if the patient was 18 years old or greater at the time of discharge.
10. The discharge disposition was death.
Rationale: A patient must be discharged alive from an index admission in order to be readmitted. Therefore, any record with a discharge disposition of death cannot serve as an index admission.
11. The discharge disposition was leaving the hospital against medical advice.
Rationale: A discharge disposition of leaving against medical advice indicates that a patient left care before the hospital determined that the patient was ready to leave.
12. The hospital has less than 80% of records with complete patient identifier, admission date, and discharge date or less than 80% of records with complete primary ICD-9 or principal ICD-10 diagnosis codes. (Records for these hospitals are still assessed as possible readmissions, but readmission rates are not calculated for these hospitals due to their lack of complete data.)
Rationale: Readmission rates are not calculated for hospitals missing large amounts of data for the above variables because these hospitals have limited data to accurately apply measure cohort exclusions and calculate case-mix-adjusted readmission rates. Assessing eligibility for the measure cohort and performing case-mix adjustment requires information on admission dates, end-of-service dates, and diagnosis codes. Identifying readmissions requires information on admission dates and end-of-service dates and the ability to link unique patient identifiers across inpatient claims records. 
13. The hospital is in a state not being analyzed.
Rationale: A claims database used for readmission analysis may contain records for hospitals located in states that are not included in the database (because covered patients may sometimes be admitted to out-of-state hospitals). Records for these out-of-state hospital admissions are not excluded from the measure dataset because these records may meet criteria for being counted as readmissions as part of an in-state hospital’s readmission rate. However, readmission rates are not calculated for out-of-state hospitals due to the lack of complete data for these hospitals.
14. Thirty days of follow-up data are not available for assessing readmissions.
Rationale: Identifying readmissions within 30 days requires a full 30 days of follow-up data.</t>
  </si>
  <si>
    <t>EXCLUSIONS FROM THE NUMERATOR (READMISSIONS) AND DENOMINATOR (INDEX HOSPITALIZATIONS)
We exclude certain hospitalizations from the measure entirely (i.e., from the numerator and denominator) based on clinical criteria or for issues of data completeness or quality that could prevent assessment of eligibility for the measure cohort or compromise the accuracy of readmission rates. Hospitalizations are excluded from the measure if they meet any of the following criteria: 
1. The hospitalization was at a specialty or non-acute care hospital.
Rationale: The focus of the measure is admissions to hospitals that provide general pediatric acute care. Records for admissions to specialty and non-acute care hospitals are therefore omitted from the dataset. Because hospital type cannot be determined for records with missing data in the hospital type variable, these records are also removed from the dataset.
2. Records for the hospitalization contain incomplete data for variables needed to assess eligibility for the measure or calculate readmission rates, including hospital type, patient identifier, admission date, discharge date, disposition status, date of birth, primary ICD-9 or principal ICD-10 diagnosis codes, or gender.
Rationale: Complete and valid information for the variables listed above is needed to define the measure cohort and calculate case-mix-adjusted readmission rates. Identifying readmissions within 30 days requires information on dates of admission and end-of-service dates and the ability to link unique patient identifiers across inpatient claims records. Hospital identifiers are needed to determine the hospital at which index admissions occurred. The disposition status is needed to determine whether a patient was discharged or experienced some other outcome (e.g., was transferred to another acute care hospital, left against medical advice, died). Establishing a patient’s eligibility for membership in the pediatric cohort and performing case-mix adjustment requires an accurate date of birth and end-of-service date. Because gender is 1 of the variables used for case-mix adjustment, episodes of care with missing or inconsistent gender cannot be evaluated in the measure.
3. Records for the hospitalization contain data of questionable quality for calculating readmission rates, including
a. Inconsistent date of birth across records for a patient.
b. Discharge date prior to admission date.
c. Admission or discharge date prior to date of birth.
d. Admission date after a disposition status of death during a prior hospitalization.
Rationale: Complete and valid information for the variables listed above is needed to define the measure cohort and calculate case-mix-adjusted readmission rates. Identifying readmissions within 30 days requires information on dates of admission and end-of-service. A valid disposition status is needed to determine whether a patient was discharged or experienced some other outcome (e.g., was transferred to another acute care hospital, left against medical advice, died). Establishing a patient’s eligibility for membership in the pediatric cohort and performing case-mix adjustment requires an accurate date of birth and end-of-service date.
4. Codes other than ICD-9 or ICD-10 codes are used for the primary procedure.
Rationale: ICD-9 or ICD-10 procedure codes are necessary for applying clinical exclusions.
5. The patient was older than 18 years, 29 days at the time of admission.
Rationale: This age exclusion limits the population to pediatric patients and prevents inclusion of records that overlap with adult readmission measures. Age eligibility for inclusion in the measure is based on age at the time of discharge from the index admission. Because the focus of the measure is pediatric patients, a patient’s hospitalization is ineligible for inclusion in the measure as an index admission if the patient was 18 years old or greater at the time of discharge. Because the subsequent observation period for readmissions is 30 days, a patient's hospitalization is ineligible for inclusion in the measure as a readmission if the patient was older than 18 years, 29 days at the start of the readmission.
6. The hospitalization was for obstetric care, including labor and delivery.
Rationale: Hospitalizations for obstetric conditions are excluded because care related to pregnancy does not generally fall within the purview of pediatric providers.
7. The primary ICD-9 or principal ICD-10 diagnosis code was for a Mental Illness condition.
Rationale: Hospitalizations for Mental Illness conditions are excluded because we found that hospitals with high readmission rates for Mental Illness hospitalizations tend to have low readmission rates for hospitalizations for other conditions, and vice versa. We describe this analysis in detail in Section 2b.3 of the Measure Testing Submission Form.
8. The hospitalization was for birth of a healthy newborn.
Rationale: Hospitalizations for birth of healthy newborns are excluded because these hospitalizations, unlike all others, are not for evaluation and management of disease.
EXCLUSIONS FROM THE DENOMINATOR ONLY (INDEX HOSPITALIZATIONS ONLY)
We also apply further exclusions to the denominator only (i.e., these hospitalizations are excluded from index hospitalizations but could still meet criteria for readmissions). Hospitalizations are excluded from the denominator only if they meet any of the following criteria:
9. The patient was 18 years old or older at the time of discharge.
Rationale: Age eligibility for inclusion in the measure is based on age at the time of discharge from the index admission. Because the measure covers pediatric patients, a patient's hospitalization is ineligible for inclusion in the measure as an index admission if the patient was 18 years old or greater at the time of discharge.
10. The discharge disposition was death.
Rationale: A patient must be discharged alive from an index admission in order to be readmitted. Therefore, any record with a discharge disposition of death cannot serve as an index admission.
11. The discharge disposition was leaving the hospital against medical advice.
Rationale: A discharge disposition of leaving against medical advice indicates that a patient left care before the hospital determined that the patient was ready to leave.
12. The hospital has less than 80% of records with complete patient identifier, admission date, and discharge date or less than 80% of records with complete primary ICD-9 or principal ICD-10 diagnosis codes. (Records for these hospitals are still assessed as possible readmissions, but readmission rates are not calculated for these hospitals due to their lack of complete data.)
Rationale: Readmission rates are not calculated for hospitals missing large amounts of data for the above variables because these hospitals have limited data to accurately apply measure cohort exclusions and calculate case-mix-adjusted readmission rates. Assessing eligibility for the measure cohort and performing case-mix adjustment requires information on admission dates, end-of-service dates, and diagnosis codes. Identifying readmissions requires information on admission dates and end-of-service dates and the ability to link unique patient identifiers across inpatient claims records. 
13. The hospital is in a state not being analyzed.
Rationale: A claims database used for readmission analysis may contain records for hospitals located in states that are not included in the database (because covered patients may sometimes be admitted to out-of-state hospitals). Records for these out-of-state hospital admissions are not excluded from the measure dataset because these records may meet criteria for being counted as readmissions as part of an in-state hospital’s readmission rate. However, readmission rates are not calculated for out-of-state hospitals due to the lack of complete data for these hospitals.
14. Thirty days of follow-up data are not available for assessing readmissions.
Rationale: Identifying readmissions within 30 days requires a full 30 days of follow-up data.</t>
  </si>
  <si>
    <t>EXCLUSIONS FROM THE NUMERATOR (READMISSIONS) AND DENOMINATOR (INDEX HOSPITALIZATIONS)
We exclude certain hospitalizations from the measure entirely (i.e., from the numerator and denominator) based on clinical criteria or for issues of data completeness or quality that could prevent assessment of eligibility for the measure cohort or compromise the accuracy of readmission rates. Hospitalizations are excluded from the measure if they meet any of the following criteria: 
1. The hospitalization was at a specialty or non-acute care hospital.
Rationale: The focus of the measure is admissions to hospitals that provide general pediatric acute care. Records for admissions to specialty and non-acute-care hospitals are therefore omitted from the dataset. Because hospital type cannot be determined for records with missing data in the hospital type variable, these records are also removed from the dataset.
2. Records for the hospitalization contain incomplete data for variables needed to assess eligibility for the measure or calculate readmission rates, including hospital type, patient identifier, admission date, discharge date, disposition status, date of birth, primary ICD-9 or principal ICD-10 diagnosis codes, and gender.
Rationale: Complete and valid information for the variables listed above is needed to define the measure cohort and calculate case-mix-adjusted readmission rates. Identifying readmissions within 30 days requires information on dates of admission and end-of-service dates and the ability to link unique patient identifiers across inpatient claims records. Hospital identifiers are needed to determine the hospital at which index admissions occurred. The disposition status is needed to determine whether a patient was discharged or experienced some other outcome (e.g., was transferred to another acute care hospital, left against medical advice, died). Establishing a patient’s eligibility for membership in the pediatric cohort and performing case-mix adjustment requires an accurate date of birth and end-of-service date. Because gender is 1 of the variables used for case-mix adjustment, episodes of care with missing or inconsistent gender cannot be evaluated in the measure.
3. Records for the hospitalization contain data of questionable quality for calculating readmission rates, including
a. Inconsistent date of birth across records for a patient.
b. Discharge date prior to admission date.
c. Admission or discharge date prior to date of birth.
d. Admission date after a disposition status of death during a prior hospitalization.
Rationale: Complete and valid information for the variables listed above is needed to define the measure cohort and calculate case-mix-adjusted readmission rates. Identifying readmissions within 30 days requires information on dates of admission and end-of-service. A valid disposition status is needed to determine whether a patient was discharged or experienced some other outcome (e.g., was transferred to another acute care hospital, left against medical advice, died). Establishing a patient’s eligibility for membership in the pediatric cohort and performing case-mix adjustment requires an accurate date of birth and end-of-service date.
4. Codes other than ICD-9 or ICD-10 codes are used for the primary procedure.
Rationale: ICD-9 or ICD-10 procedure codes are necessary for applying clinical exclusions.
5. The patient was older than 18 years, 29 days at the time of admission.
Rationale: This age exclusion limits the population to pediatric patients and prevents inclusion of records that overlap with adult readmission measures. Age eligibility for inclusion in the measure is based on age at the time of discharge from the index admission. Because the focus of the measure is pediatric patients, a patient’s hospitalization is ineligible for inclusion in the measure as an index admission if the patient was 18 years old or greater at the time of discharge. Because the subsequent observation period for readmissions is 30 days, a patient's hospitalization is ineligible for inclusion in the measure as a readmission if the patient was older than 18 years, 29 days at the start of the readmission.
6. The hospitalization was for obstetric care, including labor and delivery.
Rationale: Hospitalizations for obstetric conditions are excluded because care related to pregnancy does not generally fall within the purview of pediatric providers.
7. The primary ICD-9 or principal ICD-10 diagnosis code was for a Mental Illness condition.
Rationale: Hospitalizations for Mental Illness conditions are excluded because we found that hospitals with high readmission rates for Mental Illness hospitalizations tend to have low readmission rates for hospitalizations for other conditions, and vice versa. We describe this analysis in detail in Section 2b.3 of the Measure Testing Submission Form.
8. The hospitalization was for birth of a healthy newborn.
Rationale: Hospitalizations for birth of healthy newborns are excluded because these hospitalizations, unlike all others, are not for evaluation and management of disease.
EXCLUSIONS FROM THE DENOMINATOR ONLY (INDEX HOSPITALIZATIONS ONLY)
We also apply further exclusions to the denominator only (i.e., these hospitalizations are excluded from index hospitalizations but could still meet criteria for readmissions). Hospitalizations are excluded from the denominator only if they meet any of the following criteria:
9. The patient was 18 years old or greater at the time of discharge.
Rationale: Age eligibility for inclusion in the measure is based on age at the time of discharge from the index admission. Because the measure covers pediatric patients, a patient's hospitalization is ineligible for inclusion in the measure as an index admission if the patient was 18 years old or greater at the time of discharge.
10. The discharge disposition was death.
Rationale: A patient must be discharged alive from an index admission in order to be readmitted. Therefore, any record with a discharge disposition of death cannot serve as an index admission.
11. The discharge disposition was leaving the hospital against medical advice.
Rationale: A discharge disposition of leaving against medical advice indicates that a patient left care before the hospital determined that the patient was ready to leave.
12. The hospital has less than 80% of records with complete patient identifier, admission date, and discharge date or less than 80% of records with complete primary ICD-9 or principal ICD-10 diagnosis codes. (Records for these hospitals are still assessed as possible readmissions, but readmission rates are not calculated for these hospitals due to their lack of complete data.)
Rationale: Readmission rates are not calculated for hospitals missing large amounts of data for the above variables because these hospitals have limited data to accurately apply measure cohort exclusions and calculate case-mix-adjusted readmission rates. Assessing eligibility for the measure cohort and performing case-mix adjustment requires information on admission dates, end-of-service dates, and diagnosis codes. Identifying readmissions requires information on admission dates and end-of-service dates and the ability to link unique patient identifiers across inpatient claims records. 
13. The hospital is in a state not being analyzed.
Rationale: A claims database used for readmission analysis may contain records for hospitals located in states that are not included in the database (because covered patients may sometimes be admitted to out-of-state hospitals). Records for these out-of-state hospital admissions are not excluded from the measure dataset because these records may meet criteria for being counted as readmissions as part of an in-state hospital’s readmission rate. However, readmission rates are not calculated for out-of-state hospitals due to the lack of complete data for these hospitals.
14. Thirty days of follow-up data are not available for assessing readmissions.
Rationale: Identifying readmissions within 30 days requires a full 30 days of follow-up data.
15. The hospitalization does not have a primary ICD-9 or principal ICD-10 LRI diagnosis or does not have a secondary ICD-9 or additional ICD-10 LRI diagnosis plus a primary ICD-9 or principal ICD-10 diagnosis of asthma, respiratory failure, or sepsis/bacteremia.
Rationale: This measure focuses on readmissions following hospitalization for LRI. Episodes of care that do not meet the case definition for an LRI hospitalization are therefore excluded from index admissions.</t>
  </si>
  <si>
    <t>The measure excludes readmissions in the numerator that:
1. Occurred more than 30 days after the index discharge
2. Are considered â€œplannedâ€�
3. Occur within the first three days following discharge from the acute care hospital
The measure excludes index hospital discharges from the denominator that:
1. End in death
2. Result in a patient dying within 30 days with no readmission
3. Are against medical advice
4. Include a primary diagnosis for certain types of cancer, Mental Illness conditions or rehabilitation
5. Occur after a patient's 12th admission in the calendar year
6. Are from a PPS-exempt cancer hospital
7. Result in a transfer to another acute care or critical access hospital on the same day, or the day after the discharge date
8. Result in a readmission occurring within the first three days following discharge from the acute care hospital</t>
  </si>
  <si>
    <t>Hospital discharges that:
• Are not live discharges
• Result in a patient dying within 30 days with no readmission
• Are against medical advice
• Include a primary diagnosis for cancer, Mental Illness or rehabilitation
• Occur after a patient’s 12th admission in the calendar year
• Are from a PPS-exempt cancer hospital
• Result in a transfer to another hospital on the same day</t>
  </si>
  <si>
    <t>Equity is high priority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</si>
</sst>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_-;\-* #,##0.00_-;_-* &quot;-&quot;??_-;_-@_-"/>
  </numFmts>
  <fonts count="5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sz val="11"/>
      <color indexed="8"/>
      <name val="Calibri"/>
      <family val="2"/>
    </font>
    <font>
      <sz val="11"/>
      <color indexed="9"/>
      <name val="Calibri"/>
      <family val="2"/>
    </font>
    <font>
      <b/>
      <sz val="11"/>
      <color indexed="9"/>
      <name val="Calibri"/>
      <family val="2"/>
    </font>
    <font>
      <b/>
      <sz val="11"/>
      <color indexed="8"/>
      <name val="Calibri"/>
      <family val="2"/>
    </font>
    <font>
      <sz val="11"/>
      <color indexed="10"/>
      <name val="Calibri"/>
      <family val="2"/>
    </font>
    <font>
      <sz val="11"/>
      <color rgb="FF9C0006"/>
      <name val="Calibri"/>
      <family val="2"/>
    </font>
    <font>
      <b/>
      <sz val="11"/>
      <color rgb="FFFA7D00"/>
      <name val="Calibri"/>
      <family val="2"/>
    </font>
    <font>
      <i/>
      <sz val="11"/>
      <color rgb="FF7F7F7F"/>
      <name val="Calibri"/>
      <family val="2"/>
    </font>
    <font>
      <sz val="11"/>
      <color rgb="FF006100"/>
      <name val="Calibri"/>
      <family val="2"/>
    </font>
    <font>
      <b/>
      <sz val="15"/>
      <color theme="3"/>
      <name val="Calibri"/>
      <family val="2"/>
    </font>
    <font>
      <b/>
      <sz val="13"/>
      <color theme="3"/>
      <name val="Calibri"/>
      <family val="2"/>
    </font>
    <font>
      <b/>
      <sz val="11"/>
      <color theme="3"/>
      <name val="Calibri"/>
      <family val="2"/>
    </font>
    <font>
      <sz val="11"/>
      <color rgb="FF3F3F76"/>
      <name val="Calibri"/>
      <family val="2"/>
    </font>
    <font>
      <sz val="11"/>
      <color rgb="FFFA7D00"/>
      <name val="Calibri"/>
      <family val="2"/>
    </font>
    <font>
      <sz val="11"/>
      <color rgb="FF9C6500"/>
      <name val="Calibri"/>
      <family val="2"/>
    </font>
    <font>
      <b/>
      <sz val="11"/>
      <color rgb="FF3F3F3F"/>
      <name val="Calibri"/>
      <family val="2"/>
    </font>
    <font>
      <b/>
      <sz val="18"/>
      <color theme="3"/>
      <name val="Cambria"/>
      <family val="2"/>
    </font>
    <font>
      <sz val="10"/>
      <name val="Arial"/>
      <family val="2"/>
    </font>
    <font>
      <sz val="11"/>
      <color indexed="20"/>
      <name val="Calibri"/>
      <family val="2"/>
    </font>
    <font>
      <b/>
      <sz val="11"/>
      <color indexed="52"/>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u/>
      <sz val="10"/>
      <color indexed="12"/>
      <name val="Arial"/>
      <family val="2"/>
    </font>
    <font>
      <sz val="11"/>
      <color indexed="62"/>
      <name val="Calibri"/>
      <family val="2"/>
    </font>
    <font>
      <sz val="11"/>
      <color indexed="52"/>
      <name val="Calibri"/>
      <family val="2"/>
    </font>
    <font>
      <sz val="11"/>
      <color indexed="60"/>
      <name val="Calibri"/>
      <family val="2"/>
    </font>
    <font>
      <sz val="12"/>
      <color theme="1"/>
      <name val="Calibri"/>
      <family val="2"/>
      <scheme val="minor"/>
    </font>
    <font>
      <b/>
      <sz val="11"/>
      <color indexed="63"/>
      <name val="Calibri"/>
      <family val="2"/>
    </font>
    <font>
      <b/>
      <sz val="18"/>
      <color indexed="56"/>
      <name val="Cambria"/>
      <family val="2"/>
    </font>
    <font>
      <u/>
      <sz val="11"/>
      <color theme="11"/>
      <name val="Calibri"/>
      <family val="2"/>
      <scheme val="minor"/>
    </font>
    <font>
      <b/>
      <sz val="12"/>
      <color theme="1"/>
      <name val="Calibri"/>
      <family val="2"/>
      <scheme val="minor"/>
    </font>
    <font>
      <b/>
      <sz val="12"/>
      <color theme="0"/>
      <name val="Calibri"/>
      <family val="2"/>
      <scheme val="minor"/>
    </font>
    <font>
      <b/>
      <sz val="14"/>
      <color theme="0"/>
      <name val="Calibri"/>
      <family val="2"/>
      <scheme val="minor"/>
    </font>
  </fonts>
  <fills count="8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7"/>
        <bgColor indexed="64"/>
      </patternFill>
    </fill>
    <fill>
      <patternFill patternType="solid">
        <fgColor indexed="26"/>
        <bgColor indexed="64"/>
      </patternFill>
    </fill>
    <fill>
      <patternFill patternType="solid">
        <fgColor theme="4" tint="0.79995117038483843"/>
        <bgColor indexed="64"/>
      </patternFill>
    </fill>
    <fill>
      <patternFill patternType="solid">
        <fgColor theme="5" tint="0.79995117038483843"/>
        <bgColor indexed="64"/>
      </patternFill>
    </fill>
    <fill>
      <patternFill patternType="solid">
        <fgColor theme="6" tint="0.79995117038483843"/>
        <bgColor indexed="64"/>
      </patternFill>
    </fill>
    <fill>
      <patternFill patternType="solid">
        <fgColor theme="7" tint="0.79995117038483843"/>
        <bgColor indexed="64"/>
      </patternFill>
    </fill>
    <fill>
      <patternFill patternType="solid">
        <fgColor theme="8" tint="0.79995117038483843"/>
        <bgColor indexed="64"/>
      </patternFill>
    </fill>
    <fill>
      <patternFill patternType="solid">
        <fgColor theme="9" tint="0.79995117038483843"/>
        <bgColor indexed="64"/>
      </patternFill>
    </fill>
    <fill>
      <patternFill patternType="solid">
        <fgColor theme="4" tint="0.59996337778862885"/>
        <bgColor indexed="64"/>
      </patternFill>
    </fill>
    <fill>
      <patternFill patternType="solid">
        <fgColor theme="5" tint="0.59996337778862885"/>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8" tint="0.59996337778862885"/>
        <bgColor indexed="64"/>
      </patternFill>
    </fill>
    <fill>
      <patternFill patternType="solid">
        <fgColor theme="9" tint="0.599963377788628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FFC7CE"/>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EB9C"/>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3" tint="-0.499984740745262"/>
        <bgColor indexed="64"/>
      </patternFill>
    </fill>
    <fill>
      <patternFill patternType="solid">
        <fgColor theme="3" tint="-0.499984740745262"/>
        <bgColor theme="4"/>
      </patternFill>
    </fill>
  </fills>
  <borders count="2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theme="4" tint="0.39997558519241921"/>
      </top>
      <bottom style="thin">
        <color theme="4" tint="0.39997558519241921"/>
      </bottom>
      <diagonal/>
    </border>
    <border>
      <left style="thin">
        <color theme="4" tint="0.39997558519241921"/>
      </left>
      <right/>
      <top style="thin">
        <color theme="4" tint="0.39997558519241921"/>
      </top>
      <bottom style="thin">
        <color theme="4" tint="0.39997558519241921"/>
      </bottom>
      <diagonal/>
    </border>
    <border>
      <left/>
      <right/>
      <top/>
      <bottom style="thick">
        <color theme="4" tint="0.49995422223578601"/>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236">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applyNumberFormat="0" applyFill="0" applyBorder="0" applyAlignment="0" applyProtection="0"/>
    <xf numFmtId="0" fontId="19" fillId="0" borderId="0"/>
    <xf numFmtId="0" fontId="19" fillId="35" borderId="0" applyNumberFormat="0" applyBorder="0" applyAlignment="0" applyProtection="0"/>
    <xf numFmtId="0" fontId="19" fillId="36" borderId="0" applyNumberFormat="0" applyBorder="0" applyAlignment="0" applyProtection="0"/>
    <xf numFmtId="0" fontId="19" fillId="37" borderId="0" applyNumberFormat="0" applyBorder="0" applyAlignment="0" applyProtection="0"/>
    <xf numFmtId="0" fontId="19" fillId="38" borderId="0" applyNumberFormat="0" applyBorder="0" applyAlignment="0" applyProtection="0"/>
    <xf numFmtId="0" fontId="19" fillId="39" borderId="0" applyNumberFormat="0" applyBorder="0" applyAlignment="0" applyProtection="0"/>
    <xf numFmtId="0" fontId="19" fillId="40" borderId="0" applyNumberFormat="0" applyBorder="0" applyAlignment="0" applyProtection="0"/>
    <xf numFmtId="0" fontId="19" fillId="41" borderId="0" applyNumberFormat="0" applyBorder="0" applyAlignment="0" applyProtection="0"/>
    <xf numFmtId="0" fontId="19" fillId="42" borderId="0" applyNumberFormat="0" applyBorder="0" applyAlignment="0" applyProtection="0"/>
    <xf numFmtId="0" fontId="19" fillId="43" borderId="0" applyNumberFormat="0" applyBorder="0" applyAlignment="0" applyProtection="0"/>
    <xf numFmtId="0" fontId="19" fillId="44" borderId="0" applyNumberFormat="0" applyBorder="0" applyAlignment="0" applyProtection="0"/>
    <xf numFmtId="0" fontId="19" fillId="45" borderId="0" applyNumberFormat="0" applyBorder="0" applyAlignment="0" applyProtection="0"/>
    <xf numFmtId="0" fontId="19" fillId="46" borderId="0" applyNumberFormat="0" applyBorder="0" applyAlignment="0" applyProtection="0"/>
    <xf numFmtId="0" fontId="20" fillId="47" borderId="0" applyNumberFormat="0" applyBorder="0" applyAlignment="0" applyProtection="0"/>
    <xf numFmtId="0" fontId="20" fillId="48" borderId="0" applyNumberFormat="0" applyBorder="0" applyAlignment="0" applyProtection="0"/>
    <xf numFmtId="0" fontId="20" fillId="49" borderId="0" applyNumberFormat="0" applyBorder="0" applyAlignment="0" applyProtection="0"/>
    <xf numFmtId="0" fontId="20" fillId="50" borderId="0" applyNumberFormat="0" applyBorder="0" applyAlignment="0" applyProtection="0"/>
    <xf numFmtId="0" fontId="20" fillId="51" borderId="0" applyNumberFormat="0" applyBorder="0" applyAlignment="0" applyProtection="0"/>
    <xf numFmtId="0" fontId="20" fillId="52" borderId="0" applyNumberFormat="0" applyBorder="0" applyAlignment="0" applyProtection="0"/>
    <xf numFmtId="0" fontId="20" fillId="53" borderId="0" applyNumberFormat="0" applyBorder="0" applyAlignment="0" applyProtection="0"/>
    <xf numFmtId="0" fontId="20" fillId="54" borderId="0" applyNumberFormat="0" applyBorder="0" applyAlignment="0" applyProtection="0"/>
    <xf numFmtId="0" fontId="20" fillId="55" borderId="0" applyNumberFormat="0" applyBorder="0" applyAlignment="0" applyProtection="0"/>
    <xf numFmtId="0" fontId="20" fillId="56" borderId="0" applyNumberFormat="0" applyBorder="0" applyAlignment="0" applyProtection="0"/>
    <xf numFmtId="0" fontId="20" fillId="57" borderId="0" applyNumberFormat="0" applyBorder="0" applyAlignment="0" applyProtection="0"/>
    <xf numFmtId="0" fontId="20" fillId="58" borderId="0" applyNumberFormat="0" applyBorder="0" applyAlignment="0" applyProtection="0"/>
    <xf numFmtId="0" fontId="24" fillId="59" borderId="0" applyNumberFormat="0" applyBorder="0" applyAlignment="0" applyProtection="0"/>
    <xf numFmtId="0" fontId="25" fillId="60" borderId="4" applyNumberFormat="0" applyAlignment="0" applyProtection="0"/>
    <xf numFmtId="0" fontId="21" fillId="61" borderId="7" applyNumberFormat="0" applyAlignment="0" applyProtection="0"/>
    <xf numFmtId="0" fontId="26" fillId="0" borderId="0" applyNumberFormat="0" applyFill="0" applyBorder="0" applyAlignment="0" applyProtection="0"/>
    <xf numFmtId="0" fontId="27" fillId="62" borderId="0" applyNumberFormat="0" applyBorder="0" applyAlignment="0" applyProtection="0"/>
    <xf numFmtId="0" fontId="28" fillId="0" borderId="1" applyNumberFormat="0" applyFill="0" applyAlignment="0" applyProtection="0"/>
    <xf numFmtId="0" fontId="29" fillId="0" borderId="12" applyNumberFormat="0" applyFill="0" applyAlignment="0" applyProtection="0"/>
    <xf numFmtId="0" fontId="30" fillId="0" borderId="3" applyNumberFormat="0" applyFill="0" applyAlignment="0" applyProtection="0"/>
    <xf numFmtId="0" fontId="30" fillId="0" borderId="0" applyNumberFormat="0" applyFill="0" applyBorder="0" applyAlignment="0" applyProtection="0"/>
    <xf numFmtId="0" fontId="31" fillId="33" borderId="4" applyNumberFormat="0" applyAlignment="0" applyProtection="0"/>
    <xf numFmtId="0" fontId="32" fillId="0" borderId="6" applyNumberFormat="0" applyFill="0" applyAlignment="0" applyProtection="0"/>
    <xf numFmtId="0" fontId="33" fillId="63" borderId="0" applyNumberFormat="0" applyBorder="0" applyAlignment="0" applyProtection="0"/>
    <xf numFmtId="0" fontId="19" fillId="34" borderId="8" applyNumberFormat="0" applyAlignment="0" applyProtection="0"/>
    <xf numFmtId="0" fontId="34" fillId="60" borderId="5" applyNumberFormat="0" applyAlignment="0" applyProtection="0"/>
    <xf numFmtId="0" fontId="35" fillId="0" borderId="0" applyNumberFormat="0" applyFill="0" applyBorder="0" applyAlignment="0" applyProtection="0"/>
    <xf numFmtId="0" fontId="22" fillId="0" borderId="9" applyNumberFormat="0" applyFill="0" applyAlignment="0" applyProtection="0"/>
    <xf numFmtId="0" fontId="23" fillId="0" borderId="0" applyNumberFormat="0" applyFill="0" applyBorder="0" applyAlignment="0" applyProtection="0"/>
    <xf numFmtId="0" fontId="19" fillId="72" borderId="0" applyNumberFormat="0" applyBorder="0" applyAlignment="0" applyProtection="0"/>
    <xf numFmtId="0" fontId="19" fillId="70" borderId="0" applyNumberFormat="0" applyBorder="0" applyAlignment="0" applyProtection="0"/>
    <xf numFmtId="0" fontId="19" fillId="66" borderId="0" applyNumberFormat="0" applyBorder="0" applyAlignment="0" applyProtection="0"/>
    <xf numFmtId="0" fontId="19" fillId="67" borderId="0" applyNumberFormat="0" applyBorder="0" applyAlignment="0" applyProtection="0"/>
    <xf numFmtId="0" fontId="1" fillId="0" borderId="0"/>
    <xf numFmtId="0" fontId="19" fillId="70" borderId="0" applyNumberFormat="0" applyBorder="0" applyAlignment="0" applyProtection="0"/>
    <xf numFmtId="0" fontId="19" fillId="65" borderId="0" applyNumberFormat="0" applyBorder="0" applyAlignment="0" applyProtection="0"/>
    <xf numFmtId="0" fontId="19" fillId="69" borderId="0" applyNumberFormat="0" applyBorder="0" applyAlignment="0" applyProtection="0"/>
    <xf numFmtId="0" fontId="19" fillId="68" borderId="0" applyNumberFormat="0" applyBorder="0" applyAlignment="0" applyProtection="0"/>
    <xf numFmtId="0" fontId="19" fillId="67" borderId="0" applyNumberFormat="0" applyBorder="0" applyAlignment="0" applyProtection="0"/>
    <xf numFmtId="0" fontId="19" fillId="64" borderId="0" applyNumberFormat="0" applyBorder="0" applyAlignment="0" applyProtection="0"/>
    <xf numFmtId="0" fontId="19" fillId="71" borderId="0" applyNumberFormat="0" applyBorder="0" applyAlignment="0" applyProtection="0"/>
    <xf numFmtId="0" fontId="19" fillId="73" borderId="0" applyNumberFormat="0" applyBorder="0" applyAlignment="0" applyProtection="0"/>
    <xf numFmtId="0" fontId="20" fillId="74" borderId="0" applyNumberFormat="0" applyBorder="0" applyAlignment="0" applyProtection="0"/>
    <xf numFmtId="0" fontId="20" fillId="71" borderId="0" applyNumberFormat="0" applyBorder="0" applyAlignment="0" applyProtection="0"/>
    <xf numFmtId="0" fontId="20" fillId="72" borderId="0" applyNumberFormat="0" applyBorder="0" applyAlignment="0" applyProtection="0"/>
    <xf numFmtId="0" fontId="20" fillId="75" borderId="0" applyNumberFormat="0" applyBorder="0" applyAlignment="0" applyProtection="0"/>
    <xf numFmtId="0" fontId="20" fillId="76" borderId="0" applyNumberFormat="0" applyBorder="0" applyAlignment="0" applyProtection="0"/>
    <xf numFmtId="0" fontId="20" fillId="77" borderId="0" applyNumberFormat="0" applyBorder="0" applyAlignment="0" applyProtection="0"/>
    <xf numFmtId="0" fontId="20" fillId="78" borderId="0" applyNumberFormat="0" applyBorder="0" applyAlignment="0" applyProtection="0"/>
    <xf numFmtId="0" fontId="20" fillId="79" borderId="0" applyNumberFormat="0" applyBorder="0" applyAlignment="0" applyProtection="0"/>
    <xf numFmtId="0" fontId="20" fillId="80" borderId="0" applyNumberFormat="0" applyBorder="0" applyAlignment="0" applyProtection="0"/>
    <xf numFmtId="0" fontId="20" fillId="75" borderId="0" applyNumberFormat="0" applyBorder="0" applyAlignment="0" applyProtection="0"/>
    <xf numFmtId="0" fontId="20" fillId="76" borderId="0" applyNumberFormat="0" applyBorder="0" applyAlignment="0" applyProtection="0"/>
    <xf numFmtId="0" fontId="20" fillId="81" borderId="0" applyNumberFormat="0" applyBorder="0" applyAlignment="0" applyProtection="0"/>
    <xf numFmtId="0" fontId="37" fillId="65" borderId="0" applyNumberFormat="0" applyBorder="0" applyAlignment="0" applyProtection="0"/>
    <xf numFmtId="0" fontId="38" fillId="82" borderId="13" applyNumberFormat="0" applyAlignment="0" applyProtection="0"/>
    <xf numFmtId="0" fontId="21" fillId="83" borderId="14" applyNumberFormat="0" applyAlignment="0" applyProtection="0"/>
    <xf numFmtId="164" fontId="36" fillId="0" borderId="0" applyFont="0" applyFill="0" applyBorder="0" applyAlignment="0" applyProtection="0"/>
    <xf numFmtId="164" fontId="1"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0" fontId="39" fillId="0" borderId="0" applyNumberFormat="0" applyFill="0" applyBorder="0" applyAlignment="0" applyProtection="0"/>
    <xf numFmtId="0" fontId="40" fillId="66" borderId="0" applyNumberFormat="0" applyBorder="0" applyAlignment="0" applyProtection="0"/>
    <xf numFmtId="0" fontId="41" fillId="0" borderId="15" applyNumberFormat="0" applyFill="0" applyAlignment="0" applyProtection="0"/>
    <xf numFmtId="0" fontId="42" fillId="0" borderId="16" applyNumberFormat="0" applyFill="0" applyAlignment="0" applyProtection="0"/>
    <xf numFmtId="0" fontId="43" fillId="0" borderId="17" applyNumberFormat="0" applyFill="0" applyAlignment="0" applyProtection="0"/>
    <xf numFmtId="0" fontId="43" fillId="0" borderId="0" applyNumberFormat="0" applyFill="0" applyBorder="0" applyAlignment="0" applyProtection="0"/>
    <xf numFmtId="0" fontId="44" fillId="0" borderId="0" applyNumberFormat="0" applyFill="0" applyBorder="0" applyAlignment="0" applyProtection="0">
      <alignment vertical="top"/>
      <protection locked="0"/>
    </xf>
    <xf numFmtId="0" fontId="18" fillId="0" borderId="0" applyNumberFormat="0" applyFill="0" applyBorder="0" applyAlignment="0" applyProtection="0"/>
    <xf numFmtId="0" fontId="44" fillId="0" borderId="0" applyNumberFormat="0" applyFill="0" applyBorder="0" applyAlignment="0" applyProtection="0">
      <alignment vertical="top"/>
      <protection locked="0"/>
    </xf>
    <xf numFmtId="0" fontId="44" fillId="0" borderId="0" applyNumberFormat="0" applyFill="0" applyBorder="0" applyAlignment="0" applyProtection="0">
      <alignment vertical="top"/>
      <protection locked="0"/>
    </xf>
    <xf numFmtId="0" fontId="45" fillId="69" borderId="13" applyNumberFormat="0" applyAlignment="0" applyProtection="0"/>
    <xf numFmtId="0" fontId="46" fillId="0" borderId="18" applyNumberFormat="0" applyFill="0" applyAlignment="0" applyProtection="0"/>
    <xf numFmtId="0" fontId="47" fillId="84" borderId="0" applyNumberFormat="0" applyBorder="0" applyAlignment="0" applyProtection="0"/>
    <xf numFmtId="0" fontId="36" fillId="0" borderId="0"/>
    <xf numFmtId="0" fontId="36" fillId="0" borderId="0"/>
    <xf numFmtId="0" fontId="36" fillId="0" borderId="0"/>
    <xf numFmtId="0" fontId="1" fillId="0" borderId="0"/>
    <xf numFmtId="0" fontId="36" fillId="0" borderId="0"/>
    <xf numFmtId="0" fontId="1" fillId="0" borderId="0"/>
    <xf numFmtId="0" fontId="48" fillId="0" borderId="0"/>
    <xf numFmtId="0" fontId="36" fillId="85" borderId="19" applyNumberFormat="0" applyFont="0" applyAlignment="0" applyProtection="0"/>
    <xf numFmtId="0" fontId="36" fillId="85" borderId="19" applyNumberFormat="0" applyFont="0" applyAlignment="0" applyProtection="0"/>
    <xf numFmtId="0" fontId="36" fillId="85" borderId="19" applyNumberFormat="0" applyFont="0" applyAlignment="0" applyProtection="0"/>
    <xf numFmtId="0" fontId="36" fillId="85" borderId="19" applyNumberFormat="0" applyFont="0" applyAlignment="0" applyProtection="0"/>
    <xf numFmtId="0" fontId="49" fillId="82" borderId="20" applyNumberFormat="0" applyAlignment="0" applyProtection="0"/>
    <xf numFmtId="0" fontId="50" fillId="0" borderId="0" applyNumberFormat="0" applyFill="0" applyBorder="0" applyAlignment="0" applyProtection="0"/>
    <xf numFmtId="0" fontId="22" fillId="0" borderId="21" applyNumberFormat="0" applyFill="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cellStyleXfs>
  <cellXfs count="33">
    <xf numFmtId="0" fontId="0" fillId="0" borderId="0" xfId="0"/>
    <xf numFmtId="0" fontId="0" fillId="0" borderId="0" xfId="0" applyAlignment="1">
      <alignment wrapText="1"/>
    </xf>
    <xf numFmtId="0" fontId="0" fillId="0" borderId="0" xfId="0" applyFont="1" applyAlignment="1">
      <alignment wrapText="1"/>
    </xf>
    <xf numFmtId="0" fontId="0" fillId="0" borderId="0" xfId="0" applyAlignment="1">
      <alignment vertical="top" wrapText="1"/>
    </xf>
    <xf numFmtId="0" fontId="18" fillId="0" borderId="0" xfId="42" applyFill="1" applyAlignment="1">
      <alignment wrapText="1"/>
    </xf>
    <xf numFmtId="0" fontId="52" fillId="0" borderId="0" xfId="0" applyFont="1" applyAlignment="1">
      <alignment vertical="top" wrapText="1"/>
    </xf>
    <xf numFmtId="0" fontId="16" fillId="0" borderId="0" xfId="0" applyFont="1" applyAlignment="1">
      <alignment vertical="top" wrapText="1"/>
    </xf>
    <xf numFmtId="0" fontId="18" fillId="0" borderId="0" xfId="42" applyAlignment="1">
      <alignment vertical="top" wrapText="1"/>
    </xf>
    <xf numFmtId="0" fontId="54" fillId="86" borderId="0" xfId="0" applyFont="1" applyFill="1" applyAlignment="1">
      <alignment vertical="top" wrapText="1"/>
    </xf>
    <xf numFmtId="0" fontId="53" fillId="0" borderId="0" xfId="0" applyFont="1" applyFill="1" applyAlignment="1">
      <alignment wrapText="1"/>
    </xf>
    <xf numFmtId="0" fontId="13" fillId="87" borderId="11" xfId="0" applyFont="1" applyFill="1" applyBorder="1" applyAlignment="1">
      <alignment wrapText="1"/>
    </xf>
    <xf numFmtId="0" fontId="13" fillId="87" borderId="10" xfId="0" applyFont="1" applyFill="1" applyBorder="1" applyAlignment="1">
      <alignment wrapText="1"/>
    </xf>
    <xf numFmtId="0" fontId="0" fillId="0" borderId="0" xfId="0" applyAlignment="1"/>
    <xf numFmtId="0" fontId="0" fillId="0" borderId="0" xfId="0" applyAlignment="1"/>
    <xf numFmtId="0" fontId="0" fillId="0" borderId="0" xfId="0" applyAlignment="1"/>
    <xf numFmtId="0" fontId="0" fillId="0" borderId="0" xfId="0" applyAlignment="1">
      <alignment vertical="center"/>
    </xf>
    <xf numFmtId="0" fontId="0" fillId="0" borderId="0" xfId="0" applyFill="1" applyAlignment="1"/>
    <xf numFmtId="0" fontId="0" fillId="0" borderId="0" xfId="0" applyFill="1"/>
    <xf numFmtId="0" fontId="0" fillId="0" borderId="22" xfId="0" applyBorder="1"/>
    <xf numFmtId="0" fontId="0" fillId="0" borderId="23" xfId="0" applyBorder="1"/>
    <xf numFmtId="0" fontId="0" fillId="0" borderId="24" xfId="0" applyBorder="1" applyAlignment="1"/>
    <xf numFmtId="0" fontId="0" fillId="0" borderId="25" xfId="0" applyBorder="1"/>
    <xf numFmtId="0" fontId="0" fillId="0" borderId="24" xfId="0" applyBorder="1"/>
    <xf numFmtId="0" fontId="0" fillId="0" borderId="26" xfId="0" applyBorder="1" applyAlignment="1"/>
    <xf numFmtId="0" fontId="0" fillId="0" borderId="27" xfId="0" applyBorder="1"/>
    <xf numFmtId="0" fontId="0" fillId="0" borderId="22" xfId="0" applyBorder="1" applyAlignment="1"/>
    <xf numFmtId="0" fontId="0" fillId="0" borderId="23" xfId="0" applyBorder="1" applyAlignment="1"/>
    <xf numFmtId="0" fontId="0" fillId="0" borderId="24" xfId="0" applyBorder="1" applyAlignment="1">
      <alignment wrapText="1"/>
    </xf>
    <xf numFmtId="0" fontId="0" fillId="0" borderId="25" xfId="0" applyBorder="1" applyAlignment="1"/>
    <xf numFmtId="0" fontId="0" fillId="0" borderId="27" xfId="0" applyBorder="1" applyAlignment="1"/>
    <xf numFmtId="0" fontId="0" fillId="0" borderId="26" xfId="0" applyFill="1" applyBorder="1" applyAlignment="1"/>
    <xf numFmtId="0" fontId="0" fillId="0" borderId="0" xfId="0" applyFill="1" applyAlignment="1">
      <alignment vertical="center"/>
    </xf>
    <xf numFmtId="0" fontId="16" fillId="0" borderId="0" xfId="0" applyFont="1" applyAlignment="1">
      <alignment horizontal="center" vertical="center"/>
    </xf>
  </cellXfs>
  <cellStyles count="236">
    <cellStyle name="20% - Accent1" xfId="19" builtinId="30" customBuiltin="1"/>
    <cellStyle name="20% - Accent1 2" xfId="44"/>
    <cellStyle name="20% - Accent1 2 2" xfId="95"/>
    <cellStyle name="20% - Accent2" xfId="23" builtinId="34" customBuiltin="1"/>
    <cellStyle name="20% - Accent2 2" xfId="45"/>
    <cellStyle name="20% - Accent2 2 2" xfId="91"/>
    <cellStyle name="20% - Accent3" xfId="27" builtinId="38" customBuiltin="1"/>
    <cellStyle name="20% - Accent3 2" xfId="46"/>
    <cellStyle name="20% - Accent3 2 2" xfId="87"/>
    <cellStyle name="20% - Accent4" xfId="31" builtinId="42" customBuiltin="1"/>
    <cellStyle name="20% - Accent4 2" xfId="47"/>
    <cellStyle name="20% - Accent4 2 2" xfId="94"/>
    <cellStyle name="20% - Accent5" xfId="35" builtinId="46" customBuiltin="1"/>
    <cellStyle name="20% - Accent5 2" xfId="48"/>
    <cellStyle name="20% - Accent5 2 2" xfId="93"/>
    <cellStyle name="20% - Accent6" xfId="39" builtinId="50" customBuiltin="1"/>
    <cellStyle name="20% - Accent6 2" xfId="49"/>
    <cellStyle name="20% - Accent6 2 2" xfId="92"/>
    <cellStyle name="40% - Accent1" xfId="20" builtinId="31" customBuiltin="1"/>
    <cellStyle name="40% - Accent1 2" xfId="50"/>
    <cellStyle name="40% - Accent1 2 2" xfId="86"/>
    <cellStyle name="40% - Accent2" xfId="24" builtinId="35" customBuiltin="1"/>
    <cellStyle name="40% - Accent2 2" xfId="51"/>
    <cellStyle name="40% - Accent2 2 2" xfId="96"/>
    <cellStyle name="40% - Accent3" xfId="28" builtinId="39" customBuiltin="1"/>
    <cellStyle name="40% - Accent3 2" xfId="52"/>
    <cellStyle name="40% - Accent3 2 2" xfId="85"/>
    <cellStyle name="40% - Accent4" xfId="32" builtinId="43" customBuiltin="1"/>
    <cellStyle name="40% - Accent4 2" xfId="53"/>
    <cellStyle name="40% - Accent4 2 2" xfId="88"/>
    <cellStyle name="40% - Accent5" xfId="36" builtinId="47" customBuiltin="1"/>
    <cellStyle name="40% - Accent5 2" xfId="54"/>
    <cellStyle name="40% - Accent5 2 2" xfId="90"/>
    <cellStyle name="40% - Accent6" xfId="40" builtinId="51" customBuiltin="1"/>
    <cellStyle name="40% - Accent6 2" xfId="55"/>
    <cellStyle name="40% - Accent6 2 2" xfId="97"/>
    <cellStyle name="60% - Accent1" xfId="21" builtinId="32" customBuiltin="1"/>
    <cellStyle name="60% - Accent1 2" xfId="56"/>
    <cellStyle name="60% - Accent1 2 2" xfId="98"/>
    <cellStyle name="60% - Accent2" xfId="25" builtinId="36" customBuiltin="1"/>
    <cellStyle name="60% - Accent2 2" xfId="57"/>
    <cellStyle name="60% - Accent2 2 2" xfId="99"/>
    <cellStyle name="60% - Accent3" xfId="29" builtinId="40" customBuiltin="1"/>
    <cellStyle name="60% - Accent3 2" xfId="58"/>
    <cellStyle name="60% - Accent3 2 2" xfId="100"/>
    <cellStyle name="60% - Accent4" xfId="33" builtinId="44" customBuiltin="1"/>
    <cellStyle name="60% - Accent4 2" xfId="59"/>
    <cellStyle name="60% - Accent4 2 2" xfId="101"/>
    <cellStyle name="60% - Accent5" xfId="37" builtinId="48" customBuiltin="1"/>
    <cellStyle name="60% - Accent5 2" xfId="60"/>
    <cellStyle name="60% - Accent5 2 2" xfId="102"/>
    <cellStyle name="60% - Accent6" xfId="41" builtinId="52" customBuiltin="1"/>
    <cellStyle name="60% - Accent6 2" xfId="61"/>
    <cellStyle name="60% - Accent6 2 2" xfId="103"/>
    <cellStyle name="Accent1" xfId="18" builtinId="29" customBuiltin="1"/>
    <cellStyle name="Accent1 2" xfId="62"/>
    <cellStyle name="Accent1 2 2" xfId="104"/>
    <cellStyle name="Accent2" xfId="22" builtinId="33" customBuiltin="1"/>
    <cellStyle name="Accent2 2" xfId="63"/>
    <cellStyle name="Accent2 2 2" xfId="105"/>
    <cellStyle name="Accent3" xfId="26" builtinId="37" customBuiltin="1"/>
    <cellStyle name="Accent3 2" xfId="64"/>
    <cellStyle name="Accent3 2 2" xfId="106"/>
    <cellStyle name="Accent4" xfId="30" builtinId="41" customBuiltin="1"/>
    <cellStyle name="Accent4 2" xfId="65"/>
    <cellStyle name="Accent4 2 2" xfId="107"/>
    <cellStyle name="Accent5" xfId="34" builtinId="45" customBuiltin="1"/>
    <cellStyle name="Accent5 2" xfId="66"/>
    <cellStyle name="Accent5 2 2" xfId="108"/>
    <cellStyle name="Accent6" xfId="38" builtinId="49" customBuiltin="1"/>
    <cellStyle name="Accent6 2" xfId="67"/>
    <cellStyle name="Accent6 2 2" xfId="109"/>
    <cellStyle name="Bad" xfId="7" builtinId="27" customBuiltin="1"/>
    <cellStyle name="Bad 2" xfId="68"/>
    <cellStyle name="Bad 2 2" xfId="110"/>
    <cellStyle name="Calculation" xfId="11" builtinId="22" customBuiltin="1"/>
    <cellStyle name="Calculation 2" xfId="69"/>
    <cellStyle name="Calculation 2 2" xfId="111"/>
    <cellStyle name="Check Cell" xfId="13" builtinId="23" customBuiltin="1"/>
    <cellStyle name="Check Cell 2" xfId="70"/>
    <cellStyle name="Check Cell 2 2" xfId="112"/>
    <cellStyle name="Comma 2" xfId="113"/>
    <cellStyle name="Comma 2 2" xfId="114"/>
    <cellStyle name="Comma 2 3" xfId="115"/>
    <cellStyle name="Comma 3" xfId="116"/>
    <cellStyle name="Comma 3 2" xfId="117"/>
    <cellStyle name="Comma 4" xfId="118"/>
    <cellStyle name="Comma 5" xfId="119"/>
    <cellStyle name="Explanatory Text" xfId="16" builtinId="53" customBuiltin="1"/>
    <cellStyle name="Explanatory Text 2" xfId="71"/>
    <cellStyle name="Explanatory Text 2 2" xfId="120"/>
    <cellStyle name="Followed Hyperlink" xfId="147" builtinId="9" hidden="1"/>
    <cellStyle name="Followed Hyperlink" xfId="148" builtinId="9" hidden="1"/>
    <cellStyle name="Followed Hyperlink" xfId="149" builtinId="9" hidden="1"/>
    <cellStyle name="Followed Hyperlink" xfId="150" builtinId="9" hidden="1"/>
    <cellStyle name="Followed Hyperlink" xfId="151" builtinId="9" hidden="1"/>
    <cellStyle name="Followed Hyperlink" xfId="152" builtinId="9" hidden="1"/>
    <cellStyle name="Followed Hyperlink" xfId="153" builtinId="9" hidden="1"/>
    <cellStyle name="Followed Hyperlink" xfId="154" builtinId="9" hidden="1"/>
    <cellStyle name="Followed Hyperlink" xfId="155" builtinId="9" hidden="1"/>
    <cellStyle name="Followed Hyperlink" xfId="156" builtinId="9" hidden="1"/>
    <cellStyle name="Followed Hyperlink" xfId="157" builtinId="9" hidden="1"/>
    <cellStyle name="Followed Hyperlink" xfId="158" builtinId="9" hidden="1"/>
    <cellStyle name="Followed Hyperlink" xfId="159" builtinId="9" hidden="1"/>
    <cellStyle name="Followed Hyperlink" xfId="160" builtinId="9" hidden="1"/>
    <cellStyle name="Followed Hyperlink" xfId="161" builtinId="9" hidden="1"/>
    <cellStyle name="Followed Hyperlink" xfId="162" builtinId="9" hidden="1"/>
    <cellStyle name="Followed Hyperlink" xfId="163" builtinId="9" hidden="1"/>
    <cellStyle name="Followed Hyperlink" xfId="164" builtinId="9" hidden="1"/>
    <cellStyle name="Followed Hyperlink" xfId="165" builtinId="9" hidden="1"/>
    <cellStyle name="Followed Hyperlink" xfId="166" builtinId="9" hidden="1"/>
    <cellStyle name="Followed Hyperlink" xfId="167" builtinId="9" hidden="1"/>
    <cellStyle name="Followed Hyperlink" xfId="168" builtinId="9" hidden="1"/>
    <cellStyle name="Followed Hyperlink" xfId="169" builtinId="9" hidden="1"/>
    <cellStyle name="Followed Hyperlink" xfId="170" builtinId="9" hidden="1"/>
    <cellStyle name="Followed Hyperlink" xfId="171" builtinId="9" hidden="1"/>
    <cellStyle name="Followed Hyperlink" xfId="172" builtinId="9" hidden="1"/>
    <cellStyle name="Followed Hyperlink" xfId="173" builtinId="9" hidden="1"/>
    <cellStyle name="Followed Hyperlink" xfId="174" builtinId="9" hidden="1"/>
    <cellStyle name="Followed Hyperlink" xfId="175" builtinId="9" hidden="1"/>
    <cellStyle name="Followed Hyperlink" xfId="176" builtinId="9" hidden="1"/>
    <cellStyle name="Followed Hyperlink" xfId="177" builtinId="9" hidden="1"/>
    <cellStyle name="Followed Hyperlink" xfId="178" builtinId="9" hidden="1"/>
    <cellStyle name="Followed Hyperlink" xfId="179" builtinId="9" hidden="1"/>
    <cellStyle name="Followed Hyperlink" xfId="180" builtinId="9" hidden="1"/>
    <cellStyle name="Followed Hyperlink" xfId="181" builtinId="9" hidden="1"/>
    <cellStyle name="Followed Hyperlink" xfId="182" builtinId="9" hidden="1"/>
    <cellStyle name="Followed Hyperlink" xfId="183" builtinId="9" hidden="1"/>
    <cellStyle name="Followed Hyperlink" xfId="184" builtinId="9" hidden="1"/>
    <cellStyle name="Followed Hyperlink" xfId="185" builtinId="9" hidden="1"/>
    <cellStyle name="Followed Hyperlink" xfId="186" builtinId="9" hidden="1"/>
    <cellStyle name="Followed Hyperlink" xfId="187" builtinId="9" hidden="1"/>
    <cellStyle name="Followed Hyperlink" xfId="188" builtinId="9" hidden="1"/>
    <cellStyle name="Followed Hyperlink" xfId="189" builtinId="9" hidden="1"/>
    <cellStyle name="Followed Hyperlink" xfId="190" builtinId="9" hidden="1"/>
    <cellStyle name="Followed Hyperlink" xfId="191" builtinId="9" hidden="1"/>
    <cellStyle name="Followed Hyperlink" xfId="192" builtinId="9" hidden="1"/>
    <cellStyle name="Followed Hyperlink" xfId="193" builtinId="9" hidden="1"/>
    <cellStyle name="Followed Hyperlink" xfId="194" builtinId="9" hidden="1"/>
    <cellStyle name="Followed Hyperlink" xfId="195" builtinId="9" hidden="1"/>
    <cellStyle name="Followed Hyperlink" xfId="196" builtinId="9" hidden="1"/>
    <cellStyle name="Followed Hyperlink" xfId="197" builtinId="9" hidden="1"/>
    <cellStyle name="Followed Hyperlink" xfId="198" builtinId="9" hidden="1"/>
    <cellStyle name="Followed Hyperlink" xfId="199" builtinId="9" hidden="1"/>
    <cellStyle name="Followed Hyperlink" xfId="200" builtinId="9" hidden="1"/>
    <cellStyle name="Followed Hyperlink" xfId="201" builtinId="9" hidden="1"/>
    <cellStyle name="Followed Hyperlink" xfId="202" builtinId="9" hidden="1"/>
    <cellStyle name="Followed Hyperlink" xfId="203" builtinId="9" hidden="1"/>
    <cellStyle name="Followed Hyperlink" xfId="204" builtinId="9" hidden="1"/>
    <cellStyle name="Followed Hyperlink" xfId="205" builtinId="9" hidden="1"/>
    <cellStyle name="Followed Hyperlink" xfId="206" builtinId="9" hidden="1"/>
    <cellStyle name="Followed Hyperlink" xfId="207" builtinId="9" hidden="1"/>
    <cellStyle name="Followed Hyperlink" xfId="208" builtinId="9" hidden="1"/>
    <cellStyle name="Followed Hyperlink" xfId="209" builtinId="9" hidden="1"/>
    <cellStyle name="Followed Hyperlink" xfId="210" builtinId="9" hidden="1"/>
    <cellStyle name="Followed Hyperlink" xfId="211" builtinId="9" hidden="1"/>
    <cellStyle name="Followed Hyperlink" xfId="212" builtinId="9" hidden="1"/>
    <cellStyle name="Followed Hyperlink" xfId="213" builtinId="9" hidden="1"/>
    <cellStyle name="Followed Hyperlink" xfId="214" builtinId="9" hidden="1"/>
    <cellStyle name="Followed Hyperlink" xfId="215" builtinId="9" hidden="1"/>
    <cellStyle name="Followed Hyperlink" xfId="216" builtinId="9" hidden="1"/>
    <cellStyle name="Followed Hyperlink" xfId="217" builtinId="9" hidden="1"/>
    <cellStyle name="Followed Hyperlink" xfId="218" builtinId="9" hidden="1"/>
    <cellStyle name="Followed Hyperlink" xfId="219" builtinId="9" hidden="1"/>
    <cellStyle name="Followed Hyperlink" xfId="220" builtinId="9" hidden="1"/>
    <cellStyle name="Followed Hyperlink" xfId="221" builtinId="9" hidden="1"/>
    <cellStyle name="Followed Hyperlink" xfId="222" builtinId="9" hidden="1"/>
    <cellStyle name="Followed Hyperlink" xfId="223" builtinId="9" hidden="1"/>
    <cellStyle name="Followed Hyperlink" xfId="224" builtinId="9" hidden="1"/>
    <cellStyle name="Followed Hyperlink" xfId="225" builtinId="9" hidden="1"/>
    <cellStyle name="Followed Hyperlink" xfId="226" builtinId="9" hidden="1"/>
    <cellStyle name="Followed Hyperlink" xfId="227" builtinId="9" hidden="1"/>
    <cellStyle name="Followed Hyperlink" xfId="228" builtinId="9" hidden="1"/>
    <cellStyle name="Followed Hyperlink" xfId="229" builtinId="9" hidden="1"/>
    <cellStyle name="Followed Hyperlink" xfId="230" builtinId="9" hidden="1"/>
    <cellStyle name="Followed Hyperlink" xfId="231" builtinId="9" hidden="1"/>
    <cellStyle name="Followed Hyperlink" xfId="232" builtinId="9" hidden="1"/>
    <cellStyle name="Followed Hyperlink" xfId="233" builtinId="9" hidden="1"/>
    <cellStyle name="Followed Hyperlink" xfId="234" builtinId="9" hidden="1"/>
    <cellStyle name="Followed Hyperlink" xfId="235" builtinId="9" hidden="1"/>
    <cellStyle name="Good" xfId="6" builtinId="26" customBuiltin="1"/>
    <cellStyle name="Good 2" xfId="72"/>
    <cellStyle name="Good 2 2" xfId="121"/>
    <cellStyle name="Heading 1" xfId="2" builtinId="16" customBuiltin="1"/>
    <cellStyle name="Heading 1 2" xfId="73"/>
    <cellStyle name="Heading 1 2 2" xfId="122"/>
    <cellStyle name="Heading 2" xfId="3" builtinId="17" customBuiltin="1"/>
    <cellStyle name="Heading 2 2" xfId="74"/>
    <cellStyle name="Heading 2 2 2" xfId="123"/>
    <cellStyle name="Heading 3" xfId="4" builtinId="18" customBuiltin="1"/>
    <cellStyle name="Heading 3 2" xfId="75"/>
    <cellStyle name="Heading 3 2 2" xfId="124"/>
    <cellStyle name="Heading 4" xfId="5" builtinId="19" customBuiltin="1"/>
    <cellStyle name="Heading 4 2" xfId="76"/>
    <cellStyle name="Heading 4 2 2" xfId="125"/>
    <cellStyle name="Hyperlink" xfId="42" builtinId="8"/>
    <cellStyle name="Hyperlink 2" xfId="126"/>
    <cellStyle name="Hyperlink 2 2" xfId="127"/>
    <cellStyle name="Hyperlink 3" xfId="128"/>
    <cellStyle name="Hyperlink 3 2" xfId="129"/>
    <cellStyle name="Input" xfId="9" builtinId="20" customBuiltin="1"/>
    <cellStyle name="Input 2" xfId="77"/>
    <cellStyle name="Input 2 2" xfId="130"/>
    <cellStyle name="Linked Cell" xfId="12" builtinId="24" customBuiltin="1"/>
    <cellStyle name="Linked Cell 2" xfId="78"/>
    <cellStyle name="Linked Cell 2 2" xfId="131"/>
    <cellStyle name="Neutral" xfId="8" builtinId="28" customBuiltin="1"/>
    <cellStyle name="Neutral 2" xfId="79"/>
    <cellStyle name="Neutral 2 2" xfId="132"/>
    <cellStyle name="Normal" xfId="0" builtinId="0"/>
    <cellStyle name="Normal 2" xfId="43"/>
    <cellStyle name="Normal 2 2" xfId="134"/>
    <cellStyle name="Normal 2 3" xfId="89"/>
    <cellStyle name="Normal 2 4" xfId="133"/>
    <cellStyle name="Normal 3" xfId="135"/>
    <cellStyle name="Normal 3 2" xfId="136"/>
    <cellStyle name="Normal 3 3" xfId="137"/>
    <cellStyle name="Normal 4" xfId="138"/>
    <cellStyle name="Normal 5" xfId="139"/>
    <cellStyle name="Note" xfId="15" builtinId="10" customBuiltin="1"/>
    <cellStyle name="Note 2" xfId="80"/>
    <cellStyle name="Note 2 2" xfId="141"/>
    <cellStyle name="Note 2 3" xfId="140"/>
    <cellStyle name="Note 3" xfId="142"/>
    <cellStyle name="Note 3 2" xfId="143"/>
    <cellStyle name="Output" xfId="10" builtinId="21" customBuiltin="1"/>
    <cellStyle name="Output 2" xfId="81"/>
    <cellStyle name="Output 2 2" xfId="144"/>
    <cellStyle name="Title" xfId="1" builtinId="15" customBuiltin="1"/>
    <cellStyle name="Title 2" xfId="82"/>
    <cellStyle name="Title 2 2" xfId="145"/>
    <cellStyle name="Total" xfId="17" builtinId="25" customBuiltin="1"/>
    <cellStyle name="Total 2" xfId="83"/>
    <cellStyle name="Total 2 2" xfId="146"/>
    <cellStyle name="Warning Text" xfId="14" builtinId="11" customBuiltin="1"/>
    <cellStyle name="Warning Text 2" xfId="84"/>
  </cellStyles>
  <dxfs count="57">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fill>
        <patternFill patternType="none">
          <fgColor indexed="64"/>
          <bgColor auto="1"/>
        </patternFill>
      </fill>
    </dxf>
    <dxf>
      <font>
        <b val="0"/>
        <i val="0"/>
        <strike val="0"/>
        <condense val="0"/>
        <extend val="0"/>
        <outline val="0"/>
        <shadow val="0"/>
        <u val="none"/>
        <vertAlign val="baseline"/>
        <sz val="11"/>
        <color theme="1"/>
        <name val="Calibri"/>
        <scheme val="minor"/>
      </font>
      <alignment horizontal="general" vertical="bottom" textRotation="0" wrapText="1" indent="0" justifyLastLine="0" shrinkToFit="0" readingOrder="0"/>
    </dxf>
    <dxf>
      <font>
        <b/>
        <i val="0"/>
        <strike val="0"/>
        <condense val="0"/>
        <extend val="0"/>
        <outline val="0"/>
        <shadow val="0"/>
        <u val="none"/>
        <vertAlign val="baseline"/>
        <sz val="11"/>
        <color theme="0"/>
        <name val="Calibri"/>
        <scheme val="minor"/>
      </font>
      <fill>
        <patternFill patternType="solid">
          <fgColor theme="4"/>
          <bgColor theme="3" tint="-0.499984740745262"/>
        </patternFill>
      </fill>
      <alignment horizontal="general" vertical="bottom" textRotation="0" wrapText="1" indent="0" justifyLastLine="0" shrinkToFit="0" readingOrder="0"/>
      <border diagonalUp="0" diagonalDown="0">
        <left/>
        <right/>
        <top style="thin">
          <color theme="4" tint="0.39997558519241921"/>
        </top>
        <bottom style="thin">
          <color theme="4" tint="0.39997558519241921"/>
        </bottom>
        <vertical/>
        <horizontal/>
      </border>
    </dxf>
    <dxf>
      <font>
        <b/>
        <i val="0"/>
        <strike val="0"/>
        <condense val="0"/>
        <extend val="0"/>
        <outline val="0"/>
        <shadow val="0"/>
        <u val="none"/>
        <vertAlign val="baseline"/>
        <sz val="12"/>
        <color theme="0"/>
        <name val="Calibri"/>
        <scheme val="minor"/>
      </font>
      <fill>
        <patternFill patternType="none">
          <fgColor indexed="64"/>
          <bgColor auto="1"/>
        </patternFill>
      </fill>
      <alignment horizontal="general" vertical="bottom" textRotation="0" wrapText="1" indent="0" justifyLastLine="0" shrinkToFit="0" readingOrder="0"/>
    </dxf>
    <dxf>
      <fill>
        <patternFill>
          <bgColor rgb="FFF0F0FF"/>
        </patternFill>
      </fill>
      <border>
        <left style="thin">
          <color theme="0" tint="-0.14996795556505021"/>
        </left>
        <right style="thin">
          <color theme="0" tint="-0.14996795556505021"/>
        </right>
        <top style="thin">
          <color theme="0" tint="-0.14993743705557422"/>
        </top>
        <bottom style="thin">
          <color theme="0" tint="-0.14993743705557422"/>
        </bottom>
        <vertical style="thin">
          <color theme="0" tint="-0.14996795556505021"/>
        </vertical>
        <horizontal style="thin">
          <color theme="0" tint="-0.14993743705557422"/>
        </horizontal>
      </border>
    </dxf>
    <dxf>
      <font>
        <color theme="0"/>
      </font>
      <fill>
        <patternFill>
          <bgColor theme="3" tint="-0.499984740745262"/>
        </patternFill>
      </fill>
    </dxf>
  </dxfs>
  <tableStyles count="4" defaultTableStyle="TableStyleMedium2" defaultPivotStyle="PivotStyleLight16">
    <tableStyle name="High-Contrast" pivot="0" count="2">
      <tableStyleElement type="headerRow" dxfId="56"/>
      <tableStyleElement type="secondRowStripe" dxfId="55"/>
    </tableStyle>
    <tableStyle name="Table Style 1" pivot="0" count="0"/>
    <tableStyle name="Table Style 2" pivot="0" count="0"/>
    <tableStyle name="Table Style 3" pivot="0" count="0"/>
  </tableStyles>
  <colors>
    <mruColors>
      <color rgb="FFF0F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externalLink" Target="externalLinks/externalLink10.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externalLink" Target="externalLinks/externalLink9.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externalLink" Target="externalLinks/externalLink8.xml"/><Relationship Id="rId20" Type="http://schemas.openxmlformats.org/officeDocument/2006/relationships/connections" Target="connection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externalLink" Target="externalLinks/externalLink7.xml"/><Relationship Id="rId23" Type="http://schemas.openxmlformats.org/officeDocument/2006/relationships/calcChain" Target="calcChain.xml"/><Relationship Id="rId10" Type="http://schemas.openxmlformats.org/officeDocument/2006/relationships/externalLink" Target="externalLinks/externalLink2.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 Id="rId22" Type="http://schemas.openxmlformats.org/officeDocument/2006/relationships/sharedStrings" Target="sharedStrings.xml"/><Relationship Id="rId27" Type="http://schemas.openxmlformats.org/officeDocument/2006/relationships/customXml" Target="../customXml/item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taff.qualityforum.org/Users/aanderson/AppData/Local/Microsoft/Windows/Temporary%20Internet%20Files/Content.Outlook/WLXHTLQH/HCBS%20Measures%20Measure%20Concepts%20and%20Instruments.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Users\mjung\Desktop\CKD%20Compendium.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taff.qualityforum.org/Users/aanderson/AppData/Local/Microsoft/Windows/Temporary%20Internet%20Files/Content.Outlook/WLXHTLQH/Copy%20of%20HCBS%20Measures%20Measure%20Concepts%20and%20Instruments%2011%2025%20JC%20comments%20added%20to%20SK.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taff.qualityforum.org/Projects/Disparities/Staff%20Documents/Compendium%20of%20Measures/Compendium_of_measures-%20Mental%20Illness.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taff.qualityforum.org/Projects/Disparities/Staff%20Documents/Compendium%20of%20Measures/compendium_of_measures-infant%20mortality.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taff.qualityforum.org/Projects/Disparities/Staff%20Documents/Compendium%20of%20Measures/compendium_of_measures-%20CV.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taff.qualityforum.org/Projects/Disparities/Staff%20Documents/Compendium%20of%20Measures/compendium_of_measures%20-%20diabetes_ckd.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taff.qualityforum.org/Users/KIbarra/AppData/Local/Microsoft/Windows/Temporary%20Internet%20Files/Content.Outlook/ACOXEJM7/State%20Measures%20and%20Measure%20Concepts%20List%2011.18.15.xlsm"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taff.qualityforum.org/Projects/Disparities/Staff%20Documents/Compendium%20of%20Measures/compendium_of_measures-%20Cancer.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staff.qualityforum.org/Projects/Medicaid%20Innovation%20Accelerator%20Programs/Staff%20Documents/Measure%20Summary%20Sheets/PMH_MeasureEvaluationTool_Final.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 of Domains and Subdomains"/>
      <sheetName val="Workforce"/>
      <sheetName val="Consumer Voice"/>
      <sheetName val="Choice and Control"/>
      <sheetName val="Human and Legal Rights"/>
      <sheetName val="System Performance"/>
      <sheetName val="Community Inclusion"/>
      <sheetName val="Caregiver Support"/>
      <sheetName val="Effectiveness"/>
      <sheetName val="Service Delivery"/>
      <sheetName val="Equity"/>
      <sheetName val="Health and Well-Being"/>
      <sheetName val="Instruments"/>
      <sheetName val="Lists"/>
      <sheetName val="HCBS Measures Measure Concepts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s"/>
      <sheetName val="Overview"/>
      <sheetName val="List of Domains and Subdomains"/>
      <sheetName val="Domain Name"/>
      <sheetName val="Legend"/>
    </sheetNames>
    <sheetDataSet>
      <sheetData sheetId="0" refreshError="1"/>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Workforce"/>
      <sheetName val="Choice and Control"/>
      <sheetName val="Human and Legal Rights"/>
      <sheetName val="System Performance"/>
      <sheetName val="Caregiver Support"/>
      <sheetName val="Effectiveness"/>
      <sheetName val="Equity"/>
      <sheetName val="Instruments"/>
      <sheetName val="Lists"/>
      <sheetName val="Copy of HCBS Measures Measure C"/>
    </sheetNames>
    <sheetDataSet>
      <sheetData sheetId="0"/>
      <sheetData sheetId="1"/>
      <sheetData sheetId="2"/>
      <sheetData sheetId="3"/>
      <sheetData sheetId="4"/>
      <sheetData sheetId="5"/>
      <sheetData sheetId="6"/>
      <sheetData sheetId="7"/>
      <sheetData sheetId="8"/>
      <sheetData sheetId="9"/>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s"/>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s"/>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s"/>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s"/>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asures &amp; Measure Concepts"/>
      <sheetName val="Instruments"/>
      <sheetName val="Lists"/>
    </sheetNames>
    <sheetDataSet>
      <sheetData sheetId="0" refreshError="1"/>
      <sheetData sheetId="1" refreshError="1"/>
      <sheetData sheetId="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s"/>
    </sheetNames>
    <sheetDataSet>
      <sheetData sheetId="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Descriptions"/>
      <sheetName val="Data"/>
      <sheetName val="Collection"/>
    </sheetNames>
    <sheetDataSet>
      <sheetData sheetId="0"/>
      <sheetData sheetId="1"/>
      <sheetData sheetId="2"/>
      <sheetData sheetId="3"/>
    </sheetDataSet>
  </externalBook>
</externalLink>
</file>

<file path=xl/tables/table1.xml><?xml version="1.0" encoding="utf-8"?>
<table xmlns="http://schemas.openxmlformats.org/spreadsheetml/2006/main" id="18" name="Table18" displayName="Table18" ref="A1:B17" totalsRowShown="0" headerRowDxfId="54">
  <autoFilter ref="A1:B17"/>
  <tableColumns count="2">
    <tableColumn id="1" name="Column Name" dataDxfId="53"/>
    <tableColumn id="2" name="Description" dataDxfId="52"/>
  </tableColumns>
  <tableStyleInfo name="High-Contrast" showFirstColumn="0" showLastColumn="0" showRowStripes="1" showColumnStripes="0"/>
  <extLst>
    <ext xmlns:x14="http://schemas.microsoft.com/office/spreadsheetml/2009/9/main" uri="{504A1905-F514-4f6f-8877-14C23A59335A}">
      <x14:table altText="Legend" altTextSummary="Legend"/>
    </ext>
  </extLst>
</table>
</file>

<file path=xl/tables/table10.xml><?xml version="1.0" encoding="utf-8"?>
<table xmlns="http://schemas.openxmlformats.org/spreadsheetml/2006/main" id="7" name="Table7" displayName="Table7" ref="D1:G7" totalsRowShown="0">
  <autoFilter ref="D1:G7"/>
  <tableColumns count="4">
    <tableColumn id="1" name="Data Source"/>
    <tableColumn id="2" name="Partnerships and Collaboration Subdomains"/>
    <tableColumn id="3" name="Structure for Equity"/>
    <tableColumn id="4" name="Equitable High Quality Care"/>
  </tableColumns>
  <tableStyleInfo name="TableStyleMedium2" showFirstColumn="0" showLastColumn="0" showRowStripes="1" showColumnStripes="0"/>
</table>
</file>

<file path=xl/tables/table2.xml><?xml version="1.0" encoding="utf-8"?>
<table xmlns="http://schemas.openxmlformats.org/spreadsheetml/2006/main" id="19" name="Table1" displayName="Table1" ref="A2:O42" totalsRowCount="1">
  <autoFilter ref="A2:O41"/>
  <sortState ref="A3:O41">
    <sortCondition ref="C2:C41"/>
  </sortState>
  <tableColumns count="15">
    <tableColumn id="1" name="Condition Area" totalsRowFunction="custom">
      <totalsRowFormula>COUNTIF(Table1[Condition Area], "CVD")</totalsRowFormula>
    </tableColumn>
    <tableColumn id="2" name="Subdomain" dataDxfId="51"/>
    <tableColumn id="5" name="Measure Title" totalsRowLabel="CVD"/>
    <tableColumn id="6" name="Description" totalsRowFunction="custom">
      <totalsRowFormula>SUM(A42:A47)</totalsRowFormula>
    </tableColumn>
    <tableColumn id="7" name="Numerator"/>
    <tableColumn id="8" name="Denominator"/>
    <tableColumn id="9" name="Exclusion Criteria"/>
    <tableColumn id="10" name="Measure Type"/>
    <tableColumn id="11" name="Target Risk Factor"/>
    <tableColumn id="12" name="Service Setting"/>
    <tableColumn id="13" name="Level of Analysis"/>
    <tableColumn id="14" name="Data Source"/>
    <tableColumn id="15" name="Information Source"/>
    <tableColumn id="16" name="NQF #"/>
    <tableColumn id="17" name="NQF Endorsed?"/>
  </tableColumns>
  <tableStyleInfo name="TableStyleMedium1" showFirstColumn="0" showLastColumn="0" showRowStripes="1" showColumnStripes="0"/>
</table>
</file>

<file path=xl/tables/table3.xml><?xml version="1.0" encoding="utf-8"?>
<table xmlns="http://schemas.openxmlformats.org/spreadsheetml/2006/main" id="21" name="Table422" displayName="Table422" ref="A2:O48" totalsRowShown="0" headerRowDxfId="50" dataDxfId="49">
  <autoFilter ref="A2:O48"/>
  <sortState ref="A3:O48">
    <sortCondition ref="C2:C48"/>
  </sortState>
  <tableColumns count="15">
    <tableColumn id="1" name="Condition Area" dataDxfId="48"/>
    <tableColumn id="2" name="Sub-domain" dataDxfId="47"/>
    <tableColumn id="3" name="Measure Title" dataDxfId="46"/>
    <tableColumn id="4" name="Description" dataDxfId="45"/>
    <tableColumn id="5" name="Numerator" dataDxfId="44"/>
    <tableColumn id="6" name="Denominator" dataDxfId="43"/>
    <tableColumn id="7" name="Exclusion Criteria" dataDxfId="42"/>
    <tableColumn id="8" name="Measure Type" dataDxfId="41"/>
    <tableColumn id="9" name="Target Risk Factor" dataDxfId="40"/>
    <tableColumn id="10" name="Service Setting" dataDxfId="39"/>
    <tableColumn id="11" name="Level of Analysis" dataDxfId="38"/>
    <tableColumn id="12" name="Data Source" dataDxfId="37"/>
    <tableColumn id="13" name="Information Source" dataDxfId="36"/>
    <tableColumn id="14" name="NQF #" dataDxfId="35"/>
    <tableColumn id="15" name="NQF Endorsed?" dataDxfId="34"/>
  </tableColumns>
  <tableStyleInfo name="TableStyleMedium1" showFirstColumn="0" showLastColumn="0" showRowStripes="1" showColumnStripes="0"/>
</table>
</file>

<file path=xl/tables/table4.xml><?xml version="1.0" encoding="utf-8"?>
<table xmlns="http://schemas.openxmlformats.org/spreadsheetml/2006/main" id="17" name="Table2" displayName="Table2" ref="A2:O42" totalsRowShown="0" headerRowDxfId="33" dataDxfId="32">
  <autoFilter ref="A2:O42"/>
  <sortState ref="A3:P42">
    <sortCondition ref="C2:C42"/>
  </sortState>
  <tableColumns count="15">
    <tableColumn id="1" name="Condition Area" dataDxfId="31"/>
    <tableColumn id="2" name="Subdomain" dataDxfId="30"/>
    <tableColumn id="5" name="Measure Title" dataDxfId="29"/>
    <tableColumn id="6" name="Description" dataDxfId="28"/>
    <tableColumn id="7" name="Numerator" dataDxfId="27"/>
    <tableColumn id="8" name="Denominator" dataDxfId="26"/>
    <tableColumn id="9" name="Exclusion Criteria" dataDxfId="25"/>
    <tableColumn id="10" name="Measure Type" dataDxfId="24"/>
    <tableColumn id="11" name="Target Risk Factor" dataDxfId="23"/>
    <tableColumn id="12" name="Service Setting" dataDxfId="22"/>
    <tableColumn id="13" name="Level of Analysis" dataDxfId="21"/>
    <tableColumn id="14" name="Data Source" dataDxfId="20"/>
    <tableColumn id="15" name="Information Source" dataDxfId="19"/>
    <tableColumn id="16" name="NQF #" dataDxfId="18"/>
    <tableColumn id="17" name="NQF Endorsed?" dataDxfId="17"/>
  </tableColumns>
  <tableStyleInfo name="TableStyleMedium1" showFirstColumn="0" showLastColumn="0" showRowStripes="1" showColumnStripes="0"/>
</table>
</file>

<file path=xl/tables/table5.xml><?xml version="1.0" encoding="utf-8"?>
<table xmlns="http://schemas.openxmlformats.org/spreadsheetml/2006/main" id="22" name="Table523" displayName="Table523" ref="A2:O757" totalsRowShown="0" headerRowDxfId="16" dataDxfId="15">
  <autoFilter ref="A2:O757"/>
  <sortState ref="A328:O458">
    <sortCondition ref="B2:B758"/>
  </sortState>
  <tableColumns count="15">
    <tableColumn id="1" name="Condition Area" dataDxfId="14"/>
    <tableColumn id="2" name="Sub-domain" dataDxfId="13"/>
    <tableColumn id="5" name="Measure Title" dataDxfId="12"/>
    <tableColumn id="6" name="Description" dataDxfId="11"/>
    <tableColumn id="7" name="Numerator" dataDxfId="10"/>
    <tableColumn id="8" name="Denominator" dataDxfId="9"/>
    <tableColumn id="9" name="Exclusion Criteria" dataDxfId="8"/>
    <tableColumn id="10" name="Measure Type" dataDxfId="7"/>
    <tableColumn id="11" name="Target Risk Factor" dataDxfId="6"/>
    <tableColumn id="12" name="Service Setting" dataDxfId="5"/>
    <tableColumn id="13" name="Level of Analysis" dataDxfId="4"/>
    <tableColumn id="14" name="Data Source" dataDxfId="3"/>
    <tableColumn id="15" name="Information Source" dataDxfId="2"/>
    <tableColumn id="16" name="NQF #" dataDxfId="1"/>
    <tableColumn id="17" name="NQF Endorsed?" dataDxfId="0"/>
  </tableColumns>
  <tableStyleInfo name="TableStyleMedium1" showFirstColumn="0" showLastColumn="0" showRowStripes="1" showColumnStripes="0"/>
</table>
</file>

<file path=xl/tables/table6.xml><?xml version="1.0" encoding="utf-8"?>
<table xmlns="http://schemas.openxmlformats.org/spreadsheetml/2006/main" id="20" name="Table321" displayName="Table321" ref="A2:O9" totalsRowShown="0">
  <autoFilter ref="A2:O9"/>
  <sortState ref="A3:O8">
    <sortCondition ref="C2:C8"/>
  </sortState>
  <tableColumns count="15">
    <tableColumn id="1" name="Condition Area"/>
    <tableColumn id="2" name="Sub domain"/>
    <tableColumn id="3" name="Measure Title"/>
    <tableColumn id="4" name="Description"/>
    <tableColumn id="5" name="Numerator"/>
    <tableColumn id="6" name="Denominator"/>
    <tableColumn id="7" name="Exclusion Criteria"/>
    <tableColumn id="8" name="Measure Type"/>
    <tableColumn id="9" name="Target Risk Factor"/>
    <tableColumn id="10" name="Service Setting"/>
    <tableColumn id="11" name="Level of Analysis"/>
    <tableColumn id="12" name="Data Source"/>
    <tableColumn id="13" name="Information Source"/>
    <tableColumn id="14" name="NQF #"/>
    <tableColumn id="15" name="NQF Endorsed?"/>
  </tableColumns>
  <tableStyleInfo name="TableStyleMedium1" showFirstColumn="0" showLastColumn="0" showRowStripes="1" showColumnStripes="0"/>
</table>
</file>

<file path=xl/tables/table7.xml><?xml version="1.0" encoding="utf-8"?>
<table xmlns="http://schemas.openxmlformats.org/spreadsheetml/2006/main" id="2" name="Table4" displayName="Table4" ref="A1:A9" totalsRowShown="0">
  <autoFilter ref="A1:A9"/>
  <tableColumns count="1">
    <tableColumn id="1" name="Measure Type"/>
  </tableColumns>
  <tableStyleInfo name="TableStyleMedium2" showFirstColumn="0" showLastColumn="0" showRowStripes="1" showColumnStripes="0"/>
</table>
</file>

<file path=xl/tables/table8.xml><?xml version="1.0" encoding="utf-8"?>
<table xmlns="http://schemas.openxmlformats.org/spreadsheetml/2006/main" id="4" name="Table5" displayName="Table5" ref="B1:B24" totalsRowShown="0">
  <autoFilter ref="B1:B24"/>
  <tableColumns count="1">
    <tableColumn id="1" name="Service setting"/>
  </tableColumns>
  <tableStyleInfo name="TableStyleMedium2" showFirstColumn="0" showLastColumn="0" showRowStripes="1" showColumnStripes="0"/>
</table>
</file>

<file path=xl/tables/table9.xml><?xml version="1.0" encoding="utf-8"?>
<table xmlns="http://schemas.openxmlformats.org/spreadsheetml/2006/main" id="6" name="Table6" displayName="Table6" ref="C1:C13" totalsRowShown="0">
  <autoFilter ref="C1:C13"/>
  <tableColumns count="1">
    <tableColumn id="1" name="Level of analysis"/>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printerSettings" Target="../printerSettings/printerSettings6.bin"/><Relationship Id="rId1" Type="http://schemas.openxmlformats.org/officeDocument/2006/relationships/hyperlink" Target="https://www.healthindicators.gov/Resources/DataSources/USRDS_163/Profile" TargetMode="External"/></Relationships>
</file>

<file path=xl/worksheets/_rels/sheet7.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table" Target="../tables/table7.xml"/><Relationship Id="rId1" Type="http://schemas.openxmlformats.org/officeDocument/2006/relationships/printerSettings" Target="../printerSettings/printerSettings8.bin"/><Relationship Id="rId5" Type="http://schemas.openxmlformats.org/officeDocument/2006/relationships/table" Target="../tables/table10.xml"/><Relationship Id="rId4" Type="http://schemas.openxmlformats.org/officeDocument/2006/relationships/table" Target="../tables/table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23"/>
  <sheetViews>
    <sheetView tabSelected="1" zoomScaleNormal="100" workbookViewId="0">
      <pane ySplit="1" topLeftCell="A2" activePane="bottomLeft" state="frozen"/>
      <selection activeCell="A15" sqref="A15"/>
      <selection pane="bottomLeft" activeCell="A4" sqref="A4"/>
    </sheetView>
  </sheetViews>
  <sheetFormatPr defaultColWidth="9.140625" defaultRowHeight="15" x14ac:dyDescent="0.25"/>
  <cols>
    <col min="1" max="1" width="152.42578125" style="1" customWidth="1"/>
    <col min="2" max="2" width="123" style="1" customWidth="1"/>
    <col min="3" max="16384" width="9.140625" style="1"/>
  </cols>
  <sheetData>
    <row r="1" spans="1:2" ht="20.25" customHeight="1" x14ac:dyDescent="0.25">
      <c r="A1" s="8" t="s">
        <v>66</v>
      </c>
      <c r="B1"/>
    </row>
    <row r="2" spans="1:2" ht="63" customHeight="1" x14ac:dyDescent="0.25">
      <c r="A2" s="6" t="s">
        <v>4315</v>
      </c>
      <c r="B2" s="3"/>
    </row>
    <row r="3" spans="1:2" ht="15.95" customHeight="1" x14ac:dyDescent="0.25">
      <c r="A3" s="3"/>
      <c r="B3" s="3"/>
    </row>
    <row r="4" spans="1:2" ht="15.95" customHeight="1" x14ac:dyDescent="0.25">
      <c r="A4" s="5" t="s">
        <v>64</v>
      </c>
      <c r="B4" s="5"/>
    </row>
    <row r="5" spans="1:2" ht="15.95" customHeight="1" x14ac:dyDescent="0.25">
      <c r="A5" s="4" t="s">
        <v>63</v>
      </c>
      <c r="B5" s="4"/>
    </row>
    <row r="6" spans="1:2" ht="15.95" customHeight="1" x14ac:dyDescent="0.25">
      <c r="A6" s="4" t="s">
        <v>4312</v>
      </c>
      <c r="B6" s="4"/>
    </row>
    <row r="7" spans="1:2" ht="15.95" customHeight="1" x14ac:dyDescent="0.25">
      <c r="A7" s="4" t="s">
        <v>4313</v>
      </c>
      <c r="B7" s="4"/>
    </row>
    <row r="8" spans="1:2" ht="15.95" customHeight="1" x14ac:dyDescent="0.25">
      <c r="A8" s="4" t="s">
        <v>4307</v>
      </c>
      <c r="B8" s="4"/>
    </row>
    <row r="9" spans="1:2" ht="15.95" customHeight="1" x14ac:dyDescent="0.25">
      <c r="A9" s="4" t="s">
        <v>4308</v>
      </c>
      <c r="B9" s="4"/>
    </row>
    <row r="10" spans="1:2" ht="15.95" customHeight="1" x14ac:dyDescent="0.25">
      <c r="A10" s="4" t="s">
        <v>68</v>
      </c>
      <c r="B10" s="4"/>
    </row>
    <row r="11" spans="1:2" ht="15.95" customHeight="1" x14ac:dyDescent="0.25">
      <c r="A11" s="4" t="s">
        <v>4314</v>
      </c>
      <c r="B11" s="4"/>
    </row>
    <row r="12" spans="1:2" ht="15.95" customHeight="1" x14ac:dyDescent="0.25">
      <c r="A12" s="4" t="s">
        <v>4310</v>
      </c>
      <c r="B12" s="4"/>
    </row>
    <row r="13" spans="1:2" ht="15.95" customHeight="1" x14ac:dyDescent="0.25">
      <c r="A13" s="4" t="s">
        <v>65</v>
      </c>
      <c r="B13" s="4"/>
    </row>
    <row r="14" spans="1:2" ht="15.95" customHeight="1" x14ac:dyDescent="0.25">
      <c r="A14" s="4"/>
      <c r="B14" s="4"/>
    </row>
    <row r="15" spans="1:2" ht="15.95" customHeight="1" x14ac:dyDescent="0.25">
      <c r="A15" s="4"/>
      <c r="B15" s="4"/>
    </row>
    <row r="16" spans="1:2" ht="15.95" customHeight="1" x14ac:dyDescent="0.25">
      <c r="A16" s="4"/>
      <c r="B16" s="4"/>
    </row>
    <row r="17" spans="1:2" ht="15.95" customHeight="1" x14ac:dyDescent="0.25">
      <c r="A17" s="4"/>
      <c r="B17" s="4"/>
    </row>
    <row r="18" spans="1:2" ht="15.95" customHeight="1" x14ac:dyDescent="0.25">
      <c r="A18" s="4"/>
      <c r="B18" s="4"/>
    </row>
    <row r="19" spans="1:2" ht="15.95" customHeight="1" x14ac:dyDescent="0.25">
      <c r="B19" s="4"/>
    </row>
    <row r="20" spans="1:2" ht="15.95" customHeight="1" x14ac:dyDescent="0.25">
      <c r="A20" s="4"/>
      <c r="B20" s="4"/>
    </row>
    <row r="21" spans="1:2" ht="15.95" customHeight="1" x14ac:dyDescent="0.25">
      <c r="A21" s="6"/>
      <c r="B21" s="6"/>
    </row>
    <row r="22" spans="1:2" ht="15.95" customHeight="1" x14ac:dyDescent="0.25">
      <c r="A22" s="7"/>
      <c r="B22" s="7"/>
    </row>
    <row r="23" spans="1:2" ht="15.95" customHeight="1" x14ac:dyDescent="0.25">
      <c r="A23" s="7"/>
      <c r="B23" s="7"/>
    </row>
  </sheetData>
  <hyperlinks>
    <hyperlink ref="A5" location="Overview!A1" display="Overview"/>
    <hyperlink ref="A19:B19" location="Legend!A1" display="Legend"/>
    <hyperlink ref="A13" location="Legend!A1" display="Legend"/>
    <hyperlink ref="A6" location="'List of Domains'!A1" display="List of Domains"/>
    <hyperlink ref="A7" location="Lists!A1" display="Lists"/>
    <hyperlink ref="A8" location="'Access to Care'!A1" display="Access to Care"/>
    <hyperlink ref="A9" location="'Culture of Equity'!A1" display="Culture of Equity"/>
    <hyperlink ref="A10" location="'High Quality Care'!A1" display="High Quality Care"/>
    <hyperlink ref="A11" location="Overview!A1" display="Partnerships and Collaborations"/>
    <hyperlink ref="A12" location="'Strucutre for Equity'!A1" display="Strucutre for Equity"/>
  </hyperlinks>
  <pageMargins left="0.7" right="0.7" top="0.75" bottom="0.75" header="0.3" footer="0.3"/>
  <pageSetup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17"/>
  <sheetViews>
    <sheetView zoomScale="80" zoomScaleNormal="80" workbookViewId="0">
      <pane ySplit="1" topLeftCell="A2" activePane="bottomLeft" state="frozen"/>
      <selection activeCell="A12" sqref="A12"/>
      <selection pane="bottomLeft" activeCell="A11" sqref="A11"/>
    </sheetView>
  </sheetViews>
  <sheetFormatPr defaultColWidth="9.140625" defaultRowHeight="15" x14ac:dyDescent="0.25"/>
  <cols>
    <col min="1" max="1" width="34" style="1" customWidth="1"/>
    <col min="2" max="2" width="152.85546875" style="1" customWidth="1"/>
    <col min="3" max="16384" width="9.140625" style="1"/>
  </cols>
  <sheetData>
    <row r="1" spans="1:2" ht="15.75" x14ac:dyDescent="0.25">
      <c r="A1" s="9" t="s">
        <v>61</v>
      </c>
      <c r="B1" s="9" t="s">
        <v>36</v>
      </c>
    </row>
    <row r="2" spans="1:2" ht="30" x14ac:dyDescent="0.25">
      <c r="A2" s="10" t="s">
        <v>34</v>
      </c>
      <c r="B2" s="2" t="s">
        <v>60</v>
      </c>
    </row>
    <row r="3" spans="1:2" ht="30" x14ac:dyDescent="0.25">
      <c r="A3" s="11" t="s">
        <v>59</v>
      </c>
      <c r="B3" s="2" t="s">
        <v>58</v>
      </c>
    </row>
    <row r="4" spans="1:2" ht="30" x14ac:dyDescent="0.25">
      <c r="A4" s="11" t="s">
        <v>16</v>
      </c>
      <c r="B4" s="2" t="s">
        <v>62</v>
      </c>
    </row>
    <row r="5" spans="1:2" x14ac:dyDescent="0.25">
      <c r="A5" s="11" t="s">
        <v>43</v>
      </c>
      <c r="B5" s="2" t="s">
        <v>57</v>
      </c>
    </row>
    <row r="6" spans="1:2" x14ac:dyDescent="0.25">
      <c r="A6" s="11" t="s">
        <v>36</v>
      </c>
      <c r="B6" s="2" t="s">
        <v>56</v>
      </c>
    </row>
    <row r="7" spans="1:2" x14ac:dyDescent="0.25">
      <c r="A7" s="11" t="s">
        <v>1</v>
      </c>
      <c r="B7" s="2" t="s">
        <v>55</v>
      </c>
    </row>
    <row r="8" spans="1:2" x14ac:dyDescent="0.25">
      <c r="A8" s="11" t="s">
        <v>2</v>
      </c>
      <c r="B8" s="2" t="s">
        <v>54</v>
      </c>
    </row>
    <row r="9" spans="1:2" x14ac:dyDescent="0.25">
      <c r="A9" s="11" t="s">
        <v>35</v>
      </c>
      <c r="B9" s="2" t="s">
        <v>53</v>
      </c>
    </row>
    <row r="10" spans="1:2" x14ac:dyDescent="0.25">
      <c r="A10" s="11" t="s">
        <v>3</v>
      </c>
      <c r="B10" s="2" t="s">
        <v>52</v>
      </c>
    </row>
    <row r="11" spans="1:2" x14ac:dyDescent="0.25">
      <c r="A11" s="11" t="s">
        <v>4</v>
      </c>
      <c r="B11" s="2" t="s">
        <v>51</v>
      </c>
    </row>
    <row r="12" spans="1:2" x14ac:dyDescent="0.25">
      <c r="A12" s="11" t="s">
        <v>5</v>
      </c>
      <c r="B12" s="2" t="s">
        <v>50</v>
      </c>
    </row>
    <row r="13" spans="1:2" x14ac:dyDescent="0.25">
      <c r="A13" s="11" t="s">
        <v>6</v>
      </c>
      <c r="B13" s="2" t="s">
        <v>49</v>
      </c>
    </row>
    <row r="14" spans="1:2" x14ac:dyDescent="0.25">
      <c r="A14" s="11" t="s">
        <v>7</v>
      </c>
      <c r="B14" s="2" t="s">
        <v>48</v>
      </c>
    </row>
    <row r="15" spans="1:2" ht="15.75" customHeight="1" x14ac:dyDescent="0.25">
      <c r="A15" s="11" t="s">
        <v>9</v>
      </c>
      <c r="B15" s="2" t="s">
        <v>47</v>
      </c>
    </row>
    <row r="16" spans="1:2" x14ac:dyDescent="0.25">
      <c r="A16" s="11" t="s">
        <v>8</v>
      </c>
      <c r="B16" s="2" t="s">
        <v>46</v>
      </c>
    </row>
    <row r="17" spans="1:2" ht="14.25" customHeight="1" x14ac:dyDescent="0.25">
      <c r="A17" s="11" t="s">
        <v>45</v>
      </c>
      <c r="B17" s="2" t="s">
        <v>44</v>
      </c>
    </row>
  </sheetData>
  <pageMargins left="0.7" right="0.7" top="0.75" bottom="0.75" header="0.3" footer="0.3"/>
  <pageSetup orientation="portrait" horizontalDpi="1200" verticalDpi="120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7"/>
  <sheetViews>
    <sheetView workbookViewId="0">
      <selection activeCell="F31" sqref="F31"/>
    </sheetView>
  </sheetViews>
  <sheetFormatPr defaultRowHeight="15" x14ac:dyDescent="0.25"/>
  <cols>
    <col min="1" max="2" width="16.42578125" customWidth="1"/>
    <col min="3" max="3" width="15.28515625" customWidth="1"/>
    <col min="4" max="4" width="13.28515625" customWidth="1"/>
    <col min="5" max="5" width="12.85546875" customWidth="1"/>
    <col min="6" max="6" width="14.85546875" customWidth="1"/>
    <col min="7" max="7" width="18.42578125" customWidth="1"/>
    <col min="8" max="8" width="15.5703125" customWidth="1"/>
    <col min="9" max="9" width="18.5703125" hidden="1" customWidth="1"/>
    <col min="10" max="10" width="16.28515625" customWidth="1"/>
    <col min="11" max="11" width="17.85546875" customWidth="1"/>
    <col min="12" max="12" width="13.5703125" customWidth="1"/>
    <col min="13" max="13" width="20.140625" customWidth="1"/>
    <col min="15" max="15" width="16.7109375" customWidth="1"/>
  </cols>
  <sheetData>
    <row r="1" spans="1:15" ht="30.75" customHeight="1" x14ac:dyDescent="0.25">
      <c r="A1" s="32" t="s">
        <v>4308</v>
      </c>
      <c r="B1" s="32"/>
    </row>
    <row r="2" spans="1:15" x14ac:dyDescent="0.25">
      <c r="A2" t="s">
        <v>4288</v>
      </c>
      <c r="B2" t="s">
        <v>4448</v>
      </c>
      <c r="C2" t="s">
        <v>0</v>
      </c>
      <c r="D2" t="s">
        <v>36</v>
      </c>
      <c r="E2" t="s">
        <v>1</v>
      </c>
      <c r="F2" t="s">
        <v>2</v>
      </c>
      <c r="G2" t="s">
        <v>35</v>
      </c>
      <c r="H2" t="s">
        <v>3</v>
      </c>
      <c r="I2" t="s">
        <v>67</v>
      </c>
      <c r="J2" t="s">
        <v>5</v>
      </c>
      <c r="K2" t="s">
        <v>6</v>
      </c>
      <c r="L2" t="s">
        <v>7</v>
      </c>
      <c r="M2" t="s">
        <v>9</v>
      </c>
      <c r="N2" t="s">
        <v>8</v>
      </c>
      <c r="O2" t="s">
        <v>40</v>
      </c>
    </row>
    <row r="3" spans="1:15" x14ac:dyDescent="0.25">
      <c r="A3" t="s">
        <v>4286</v>
      </c>
      <c r="B3" s="17" t="s">
        <v>4452</v>
      </c>
      <c r="C3" t="s">
        <v>94</v>
      </c>
      <c r="D3" t="s">
        <v>95</v>
      </c>
      <c r="E3" t="s">
        <v>96</v>
      </c>
      <c r="F3" t="s">
        <v>97</v>
      </c>
      <c r="G3" t="s">
        <v>98</v>
      </c>
      <c r="H3" t="s">
        <v>11</v>
      </c>
      <c r="I3" t="s">
        <v>75</v>
      </c>
      <c r="M3" t="s">
        <v>99</v>
      </c>
      <c r="O3" t="s">
        <v>78</v>
      </c>
    </row>
    <row r="4" spans="1:15" x14ac:dyDescent="0.25">
      <c r="A4" t="s">
        <v>4311</v>
      </c>
      <c r="B4" s="17" t="s">
        <v>4452</v>
      </c>
      <c r="C4" t="s">
        <v>1675</v>
      </c>
      <c r="D4" t="s">
        <v>4322</v>
      </c>
      <c r="E4" t="s">
        <v>1676</v>
      </c>
      <c r="F4" t="s">
        <v>1677</v>
      </c>
      <c r="G4" t="s">
        <v>1678</v>
      </c>
      <c r="H4" t="s">
        <v>10</v>
      </c>
      <c r="J4" t="s">
        <v>724</v>
      </c>
      <c r="K4" t="s">
        <v>116</v>
      </c>
      <c r="L4" t="s">
        <v>106</v>
      </c>
      <c r="M4" t="s">
        <v>1643</v>
      </c>
      <c r="N4" t="s">
        <v>1679</v>
      </c>
      <c r="O4" t="s">
        <v>1122</v>
      </c>
    </row>
    <row r="5" spans="1:15" x14ac:dyDescent="0.25">
      <c r="A5" t="s">
        <v>4460</v>
      </c>
      <c r="B5" s="17" t="s">
        <v>4452</v>
      </c>
      <c r="C5" t="s">
        <v>1568</v>
      </c>
      <c r="D5" t="s">
        <v>1569</v>
      </c>
      <c r="E5" t="s">
        <v>1570</v>
      </c>
      <c r="F5" t="s">
        <v>1571</v>
      </c>
      <c r="G5" t="s">
        <v>1572</v>
      </c>
      <c r="H5" t="s">
        <v>14</v>
      </c>
      <c r="M5" t="s">
        <v>1547</v>
      </c>
      <c r="O5" t="s">
        <v>1112</v>
      </c>
    </row>
    <row r="6" spans="1:15" x14ac:dyDescent="0.25">
      <c r="A6" t="s">
        <v>4460</v>
      </c>
      <c r="B6" s="17" t="s">
        <v>4452</v>
      </c>
      <c r="C6" t="s">
        <v>1591</v>
      </c>
      <c r="D6" t="s">
        <v>1592</v>
      </c>
      <c r="E6" t="s">
        <v>1593</v>
      </c>
      <c r="F6" t="s">
        <v>1571</v>
      </c>
      <c r="G6" t="s">
        <v>1572</v>
      </c>
      <c r="H6" t="s">
        <v>14</v>
      </c>
      <c r="K6" t="s">
        <v>1587</v>
      </c>
      <c r="L6" t="s">
        <v>1577</v>
      </c>
      <c r="M6" t="s">
        <v>1547</v>
      </c>
      <c r="O6" t="s">
        <v>1112</v>
      </c>
    </row>
    <row r="7" spans="1:15" x14ac:dyDescent="0.25">
      <c r="A7" t="s">
        <v>4460</v>
      </c>
      <c r="B7" s="17" t="s">
        <v>4452</v>
      </c>
      <c r="C7" t="s">
        <v>1578</v>
      </c>
      <c r="D7" t="s">
        <v>1579</v>
      </c>
      <c r="E7" t="s">
        <v>1580</v>
      </c>
      <c r="F7" t="s">
        <v>1571</v>
      </c>
      <c r="G7" t="s">
        <v>1572</v>
      </c>
      <c r="H7" t="s">
        <v>14</v>
      </c>
      <c r="K7" t="s">
        <v>1576</v>
      </c>
      <c r="L7" t="s">
        <v>1577</v>
      </c>
      <c r="M7" t="s">
        <v>1547</v>
      </c>
      <c r="O7" t="s">
        <v>1112</v>
      </c>
    </row>
    <row r="8" spans="1:15" x14ac:dyDescent="0.25">
      <c r="A8" t="s">
        <v>4460</v>
      </c>
      <c r="B8" s="17" t="s">
        <v>4452</v>
      </c>
      <c r="C8" t="s">
        <v>1573</v>
      </c>
      <c r="D8" t="s">
        <v>1574</v>
      </c>
      <c r="E8" t="s">
        <v>1575</v>
      </c>
      <c r="F8" t="s">
        <v>1571</v>
      </c>
      <c r="G8" t="s">
        <v>1572</v>
      </c>
      <c r="H8" t="s">
        <v>14</v>
      </c>
      <c r="K8" t="s">
        <v>1576</v>
      </c>
      <c r="L8" t="s">
        <v>1577</v>
      </c>
      <c r="M8" t="s">
        <v>1547</v>
      </c>
      <c r="O8" t="s">
        <v>1112</v>
      </c>
    </row>
    <row r="9" spans="1:15" x14ac:dyDescent="0.25">
      <c r="A9" t="s">
        <v>4460</v>
      </c>
      <c r="B9" s="17" t="s">
        <v>4452</v>
      </c>
      <c r="C9" t="s">
        <v>1584</v>
      </c>
      <c r="D9" t="s">
        <v>1585</v>
      </c>
      <c r="E9" t="s">
        <v>1586</v>
      </c>
      <c r="F9" t="s">
        <v>1571</v>
      </c>
      <c r="G9" t="s">
        <v>1572</v>
      </c>
      <c r="H9" t="s">
        <v>14</v>
      </c>
      <c r="K9" t="s">
        <v>1587</v>
      </c>
      <c r="L9" t="s">
        <v>1577</v>
      </c>
      <c r="M9" t="s">
        <v>1547</v>
      </c>
      <c r="O9" t="s">
        <v>1112</v>
      </c>
    </row>
    <row r="10" spans="1:15" x14ac:dyDescent="0.25">
      <c r="A10" t="s">
        <v>4460</v>
      </c>
      <c r="B10" s="17" t="s">
        <v>4452</v>
      </c>
      <c r="C10" t="s">
        <v>1588</v>
      </c>
      <c r="D10" t="s">
        <v>1589</v>
      </c>
      <c r="E10" t="s">
        <v>1590</v>
      </c>
      <c r="F10" t="s">
        <v>1571</v>
      </c>
      <c r="G10" t="s">
        <v>1572</v>
      </c>
      <c r="H10" t="s">
        <v>14</v>
      </c>
      <c r="K10" t="s">
        <v>1587</v>
      </c>
      <c r="L10" t="s">
        <v>1577</v>
      </c>
      <c r="M10" t="s">
        <v>1547</v>
      </c>
      <c r="O10" t="s">
        <v>1112</v>
      </c>
    </row>
    <row r="11" spans="1:15" x14ac:dyDescent="0.25">
      <c r="A11" t="s">
        <v>4460</v>
      </c>
      <c r="B11" s="17" t="s">
        <v>4452</v>
      </c>
      <c r="C11" t="s">
        <v>1581</v>
      </c>
      <c r="D11" t="s">
        <v>1582</v>
      </c>
      <c r="E11" t="s">
        <v>1583</v>
      </c>
      <c r="F11" t="s">
        <v>1571</v>
      </c>
      <c r="G11" t="s">
        <v>1572</v>
      </c>
      <c r="H11" t="s">
        <v>14</v>
      </c>
      <c r="K11" t="s">
        <v>1576</v>
      </c>
      <c r="L11" t="s">
        <v>1577</v>
      </c>
      <c r="M11" t="s">
        <v>1547</v>
      </c>
      <c r="O11" t="s">
        <v>1112</v>
      </c>
    </row>
    <row r="12" spans="1:15" x14ac:dyDescent="0.25">
      <c r="A12" t="s">
        <v>4311</v>
      </c>
      <c r="B12" s="17" t="s">
        <v>4452</v>
      </c>
      <c r="C12" t="s">
        <v>1636</v>
      </c>
      <c r="D12" t="s">
        <v>1637</v>
      </c>
      <c r="E12" t="s">
        <v>1638</v>
      </c>
      <c r="F12" t="s">
        <v>1639</v>
      </c>
      <c r="G12" t="s">
        <v>1640</v>
      </c>
      <c r="H12" t="s">
        <v>10</v>
      </c>
      <c r="J12" t="s">
        <v>1641</v>
      </c>
      <c r="K12" t="s">
        <v>23</v>
      </c>
      <c r="L12" t="s">
        <v>1642</v>
      </c>
      <c r="M12" t="s">
        <v>1643</v>
      </c>
      <c r="N12" t="s">
        <v>1644</v>
      </c>
      <c r="O12" t="s">
        <v>1122</v>
      </c>
    </row>
    <row r="13" spans="1:15" x14ac:dyDescent="0.25">
      <c r="A13" t="s">
        <v>4460</v>
      </c>
      <c r="B13" s="17" t="s">
        <v>4453</v>
      </c>
      <c r="C13" t="s">
        <v>1392</v>
      </c>
      <c r="D13" t="s">
        <v>1393</v>
      </c>
      <c r="E13" t="s">
        <v>1394</v>
      </c>
      <c r="F13" t="s">
        <v>1395</v>
      </c>
      <c r="G13" t="s">
        <v>98</v>
      </c>
      <c r="H13" t="s">
        <v>10</v>
      </c>
      <c r="J13" t="s">
        <v>145</v>
      </c>
      <c r="K13" t="s">
        <v>145</v>
      </c>
      <c r="L13" t="s">
        <v>1396</v>
      </c>
      <c r="M13" t="s">
        <v>99</v>
      </c>
      <c r="N13" t="s">
        <v>1397</v>
      </c>
      <c r="O13" t="s">
        <v>1122</v>
      </c>
    </row>
    <row r="14" spans="1:15" x14ac:dyDescent="0.25">
      <c r="A14" t="s">
        <v>4460</v>
      </c>
      <c r="B14" s="17" t="s">
        <v>4453</v>
      </c>
      <c r="C14" t="s">
        <v>1398</v>
      </c>
      <c r="D14" t="s">
        <v>1399</v>
      </c>
      <c r="E14" t="s">
        <v>4317</v>
      </c>
      <c r="F14" t="s">
        <v>1395</v>
      </c>
      <c r="G14" t="s">
        <v>98</v>
      </c>
      <c r="H14" t="s">
        <v>10</v>
      </c>
      <c r="J14" t="s">
        <v>145</v>
      </c>
      <c r="K14" t="s">
        <v>145</v>
      </c>
      <c r="L14" t="s">
        <v>1396</v>
      </c>
      <c r="M14" t="s">
        <v>99</v>
      </c>
      <c r="N14" t="s">
        <v>1397</v>
      </c>
      <c r="O14" t="s">
        <v>1122</v>
      </c>
    </row>
    <row r="15" spans="1:15" x14ac:dyDescent="0.25">
      <c r="A15" t="s">
        <v>4460</v>
      </c>
      <c r="B15" s="17" t="s">
        <v>4453</v>
      </c>
      <c r="C15" t="s">
        <v>1400</v>
      </c>
      <c r="D15" t="s">
        <v>1401</v>
      </c>
      <c r="E15" t="s">
        <v>1402</v>
      </c>
      <c r="F15" t="s">
        <v>1395</v>
      </c>
      <c r="G15" t="s">
        <v>98</v>
      </c>
      <c r="H15" t="s">
        <v>10</v>
      </c>
      <c r="J15" t="s">
        <v>145</v>
      </c>
      <c r="K15" t="s">
        <v>145</v>
      </c>
      <c r="L15" t="s">
        <v>1396</v>
      </c>
      <c r="M15" t="s">
        <v>99</v>
      </c>
      <c r="N15" t="s">
        <v>1397</v>
      </c>
      <c r="O15" t="s">
        <v>1122</v>
      </c>
    </row>
    <row r="16" spans="1:15" x14ac:dyDescent="0.25">
      <c r="A16" t="s">
        <v>4460</v>
      </c>
      <c r="B16" s="17" t="s">
        <v>4453</v>
      </c>
      <c r="C16" t="s">
        <v>1403</v>
      </c>
      <c r="D16" t="s">
        <v>1404</v>
      </c>
      <c r="E16" t="s">
        <v>1405</v>
      </c>
      <c r="F16" t="s">
        <v>1395</v>
      </c>
      <c r="G16" t="s">
        <v>98</v>
      </c>
      <c r="H16" t="s">
        <v>10</v>
      </c>
      <c r="J16" t="s">
        <v>145</v>
      </c>
      <c r="K16" t="s">
        <v>145</v>
      </c>
      <c r="L16" t="s">
        <v>1396</v>
      </c>
      <c r="M16" t="s">
        <v>99</v>
      </c>
      <c r="N16" t="s">
        <v>1397</v>
      </c>
      <c r="O16" t="s">
        <v>1122</v>
      </c>
    </row>
    <row r="17" spans="1:15" x14ac:dyDescent="0.25">
      <c r="A17" t="s">
        <v>4460</v>
      </c>
      <c r="B17" s="17" t="s">
        <v>4453</v>
      </c>
      <c r="C17" t="s">
        <v>1406</v>
      </c>
      <c r="D17" t="s">
        <v>1407</v>
      </c>
      <c r="E17" t="s">
        <v>1408</v>
      </c>
      <c r="F17" t="s">
        <v>1395</v>
      </c>
      <c r="G17" t="s">
        <v>98</v>
      </c>
      <c r="H17" t="s">
        <v>10</v>
      </c>
      <c r="J17" t="s">
        <v>145</v>
      </c>
      <c r="K17" t="s">
        <v>145</v>
      </c>
      <c r="L17" t="s">
        <v>1396</v>
      </c>
      <c r="M17" t="s">
        <v>99</v>
      </c>
      <c r="N17" t="s">
        <v>1397</v>
      </c>
      <c r="O17" t="s">
        <v>1122</v>
      </c>
    </row>
    <row r="18" spans="1:15" x14ac:dyDescent="0.25">
      <c r="A18" t="s">
        <v>4460</v>
      </c>
      <c r="B18" s="17" t="s">
        <v>4453</v>
      </c>
      <c r="C18" t="s">
        <v>1409</v>
      </c>
      <c r="D18" t="s">
        <v>4318</v>
      </c>
      <c r="E18" t="s">
        <v>1410</v>
      </c>
      <c r="F18" t="s">
        <v>1395</v>
      </c>
      <c r="G18" t="s">
        <v>98</v>
      </c>
      <c r="H18" t="s">
        <v>10</v>
      </c>
      <c r="J18" t="s">
        <v>145</v>
      </c>
      <c r="K18" t="s">
        <v>145</v>
      </c>
      <c r="L18" t="s">
        <v>1396</v>
      </c>
      <c r="M18" t="s">
        <v>99</v>
      </c>
      <c r="N18" t="s">
        <v>1397</v>
      </c>
      <c r="O18" t="s">
        <v>1122</v>
      </c>
    </row>
    <row r="19" spans="1:15" x14ac:dyDescent="0.25">
      <c r="A19" t="s">
        <v>4460</v>
      </c>
      <c r="B19" s="17" t="s">
        <v>4453</v>
      </c>
      <c r="C19" t="s">
        <v>1411</v>
      </c>
      <c r="D19" t="s">
        <v>1412</v>
      </c>
      <c r="E19" t="s">
        <v>1413</v>
      </c>
      <c r="F19" t="s">
        <v>1395</v>
      </c>
      <c r="G19" t="s">
        <v>98</v>
      </c>
      <c r="H19" t="s">
        <v>10</v>
      </c>
      <c r="J19" t="s">
        <v>145</v>
      </c>
      <c r="K19" t="s">
        <v>145</v>
      </c>
      <c r="L19" t="s">
        <v>1396</v>
      </c>
      <c r="M19" t="s">
        <v>99</v>
      </c>
      <c r="N19" t="s">
        <v>1397</v>
      </c>
      <c r="O19" t="s">
        <v>1122</v>
      </c>
    </row>
    <row r="20" spans="1:15" x14ac:dyDescent="0.25">
      <c r="A20" t="s">
        <v>4460</v>
      </c>
      <c r="B20" s="17" t="s">
        <v>4453</v>
      </c>
      <c r="C20" t="s">
        <v>4319</v>
      </c>
      <c r="D20" t="s">
        <v>4320</v>
      </c>
      <c r="E20" t="s">
        <v>1413</v>
      </c>
      <c r="F20" t="s">
        <v>1395</v>
      </c>
      <c r="G20" t="s">
        <v>98</v>
      </c>
      <c r="H20" t="s">
        <v>10</v>
      </c>
      <c r="J20" t="s">
        <v>145</v>
      </c>
      <c r="K20" t="s">
        <v>145</v>
      </c>
      <c r="L20" t="s">
        <v>1396</v>
      </c>
      <c r="M20" t="s">
        <v>99</v>
      </c>
      <c r="N20" t="s">
        <v>1397</v>
      </c>
      <c r="O20" t="s">
        <v>1122</v>
      </c>
    </row>
    <row r="21" spans="1:15" x14ac:dyDescent="0.25">
      <c r="A21" t="s">
        <v>4460</v>
      </c>
      <c r="B21" s="17" t="s">
        <v>4453</v>
      </c>
      <c r="C21" t="s">
        <v>1414</v>
      </c>
      <c r="D21" t="s">
        <v>1415</v>
      </c>
      <c r="E21" t="s">
        <v>1413</v>
      </c>
      <c r="F21" t="s">
        <v>1395</v>
      </c>
      <c r="G21" t="s">
        <v>98</v>
      </c>
      <c r="H21" t="s">
        <v>10</v>
      </c>
      <c r="J21" t="s">
        <v>145</v>
      </c>
      <c r="K21" t="s">
        <v>145</v>
      </c>
      <c r="L21" t="s">
        <v>1396</v>
      </c>
      <c r="M21" t="s">
        <v>99</v>
      </c>
      <c r="N21" t="s">
        <v>1397</v>
      </c>
      <c r="O21" t="s">
        <v>1122</v>
      </c>
    </row>
    <row r="22" spans="1:15" x14ac:dyDescent="0.25">
      <c r="A22" t="s">
        <v>4460</v>
      </c>
      <c r="B22" s="17" t="s">
        <v>4453</v>
      </c>
      <c r="C22" t="s">
        <v>1416</v>
      </c>
      <c r="D22" t="s">
        <v>1417</v>
      </c>
      <c r="E22" t="s">
        <v>1418</v>
      </c>
      <c r="F22" t="s">
        <v>1395</v>
      </c>
      <c r="G22" t="s">
        <v>98</v>
      </c>
      <c r="H22" t="s">
        <v>10</v>
      </c>
      <c r="J22" t="s">
        <v>145</v>
      </c>
      <c r="K22" t="s">
        <v>145</v>
      </c>
      <c r="L22" t="s">
        <v>1396</v>
      </c>
      <c r="M22" t="s">
        <v>99</v>
      </c>
      <c r="N22" t="s">
        <v>1397</v>
      </c>
      <c r="O22" t="s">
        <v>1122</v>
      </c>
    </row>
    <row r="23" spans="1:15" x14ac:dyDescent="0.25">
      <c r="A23" t="s">
        <v>4460</v>
      </c>
      <c r="B23" s="17" t="s">
        <v>4453</v>
      </c>
      <c r="C23" t="s">
        <v>1419</v>
      </c>
      <c r="D23" t="s">
        <v>1420</v>
      </c>
      <c r="E23" t="s">
        <v>1413</v>
      </c>
      <c r="F23" t="s">
        <v>1395</v>
      </c>
      <c r="G23" t="s">
        <v>98</v>
      </c>
      <c r="H23" t="s">
        <v>10</v>
      </c>
      <c r="J23" t="s">
        <v>145</v>
      </c>
      <c r="K23" t="s">
        <v>145</v>
      </c>
      <c r="L23" t="s">
        <v>1396</v>
      </c>
      <c r="M23" t="s">
        <v>99</v>
      </c>
      <c r="N23" t="s">
        <v>1397</v>
      </c>
      <c r="O23" t="s">
        <v>1122</v>
      </c>
    </row>
    <row r="24" spans="1:15" x14ac:dyDescent="0.25">
      <c r="A24" t="s">
        <v>4460</v>
      </c>
      <c r="B24" s="17" t="s">
        <v>4453</v>
      </c>
      <c r="C24" t="s">
        <v>1421</v>
      </c>
      <c r="D24" t="s">
        <v>1422</v>
      </c>
      <c r="E24" t="s">
        <v>1423</v>
      </c>
      <c r="F24" t="s">
        <v>1395</v>
      </c>
      <c r="G24" t="s">
        <v>98</v>
      </c>
      <c r="H24" t="s">
        <v>10</v>
      </c>
      <c r="J24" t="s">
        <v>145</v>
      </c>
      <c r="K24" t="s">
        <v>145</v>
      </c>
      <c r="L24" t="s">
        <v>1396</v>
      </c>
      <c r="M24" t="s">
        <v>99</v>
      </c>
      <c r="N24" t="s">
        <v>1397</v>
      </c>
      <c r="O24" t="s">
        <v>1122</v>
      </c>
    </row>
    <row r="25" spans="1:15" x14ac:dyDescent="0.25">
      <c r="A25" t="s">
        <v>4460</v>
      </c>
      <c r="B25" s="17" t="s">
        <v>4453</v>
      </c>
      <c r="C25" t="s">
        <v>1424</v>
      </c>
      <c r="D25" t="s">
        <v>1425</v>
      </c>
      <c r="E25" t="s">
        <v>1426</v>
      </c>
      <c r="F25" t="s">
        <v>1395</v>
      </c>
      <c r="G25" t="s">
        <v>98</v>
      </c>
      <c r="H25" t="s">
        <v>10</v>
      </c>
      <c r="J25" t="s">
        <v>145</v>
      </c>
      <c r="K25" t="s">
        <v>145</v>
      </c>
      <c r="L25" t="s">
        <v>1396</v>
      </c>
      <c r="M25" t="s">
        <v>99</v>
      </c>
      <c r="N25" t="s">
        <v>1397</v>
      </c>
      <c r="O25" t="s">
        <v>1122</v>
      </c>
    </row>
    <row r="26" spans="1:15" x14ac:dyDescent="0.25">
      <c r="A26" t="s">
        <v>4460</v>
      </c>
      <c r="B26" s="17" t="s">
        <v>4453</v>
      </c>
      <c r="C26" t="s">
        <v>1427</v>
      </c>
      <c r="D26" t="s">
        <v>1428</v>
      </c>
      <c r="E26" t="s">
        <v>4321</v>
      </c>
      <c r="F26" t="s">
        <v>1395</v>
      </c>
      <c r="G26" t="s">
        <v>98</v>
      </c>
      <c r="H26" t="s">
        <v>10</v>
      </c>
      <c r="J26" t="s">
        <v>145</v>
      </c>
      <c r="K26" t="s">
        <v>145</v>
      </c>
      <c r="L26" t="s">
        <v>1396</v>
      </c>
      <c r="M26" t="s">
        <v>99</v>
      </c>
      <c r="N26" t="s">
        <v>1397</v>
      </c>
      <c r="O26" t="s">
        <v>1122</v>
      </c>
    </row>
    <row r="27" spans="1:15" x14ac:dyDescent="0.25">
      <c r="A27" t="s">
        <v>4460</v>
      </c>
      <c r="B27" s="17" t="s">
        <v>4453</v>
      </c>
      <c r="C27" t="s">
        <v>1431</v>
      </c>
      <c r="D27" t="s">
        <v>1432</v>
      </c>
      <c r="E27" t="s">
        <v>1433</v>
      </c>
      <c r="F27" t="s">
        <v>1395</v>
      </c>
      <c r="G27" t="s">
        <v>98</v>
      </c>
      <c r="H27" t="s">
        <v>10</v>
      </c>
      <c r="J27" t="s">
        <v>145</v>
      </c>
      <c r="K27" t="s">
        <v>145</v>
      </c>
      <c r="L27" t="s">
        <v>1396</v>
      </c>
      <c r="M27" t="s">
        <v>99</v>
      </c>
      <c r="N27" t="s">
        <v>1397</v>
      </c>
      <c r="O27" t="s">
        <v>1122</v>
      </c>
    </row>
    <row r="28" spans="1:15" x14ac:dyDescent="0.25">
      <c r="A28" t="s">
        <v>4460</v>
      </c>
      <c r="B28" s="17" t="s">
        <v>4453</v>
      </c>
      <c r="C28" t="s">
        <v>1434</v>
      </c>
      <c r="D28" t="s">
        <v>1435</v>
      </c>
      <c r="E28" t="s">
        <v>1436</v>
      </c>
      <c r="F28" t="s">
        <v>1395</v>
      </c>
      <c r="G28" t="s">
        <v>98</v>
      </c>
      <c r="H28" t="s">
        <v>10</v>
      </c>
      <c r="J28" t="s">
        <v>145</v>
      </c>
      <c r="K28" t="s">
        <v>145</v>
      </c>
      <c r="L28" t="s">
        <v>1396</v>
      </c>
      <c r="M28" t="s">
        <v>99</v>
      </c>
      <c r="N28" t="s">
        <v>1397</v>
      </c>
      <c r="O28" t="s">
        <v>1122</v>
      </c>
    </row>
    <row r="29" spans="1:15" x14ac:dyDescent="0.25">
      <c r="A29" t="s">
        <v>4460</v>
      </c>
      <c r="B29" s="17" t="s">
        <v>4453</v>
      </c>
      <c r="C29" t="s">
        <v>1437</v>
      </c>
      <c r="D29" t="s">
        <v>1438</v>
      </c>
      <c r="E29" t="s">
        <v>1439</v>
      </c>
      <c r="F29" t="s">
        <v>1395</v>
      </c>
      <c r="G29" t="s">
        <v>98</v>
      </c>
      <c r="H29" t="s">
        <v>10</v>
      </c>
      <c r="J29" t="s">
        <v>145</v>
      </c>
      <c r="K29" t="s">
        <v>145</v>
      </c>
      <c r="L29" t="s">
        <v>1396</v>
      </c>
      <c r="M29" t="s">
        <v>99</v>
      </c>
      <c r="N29" t="s">
        <v>1397</v>
      </c>
      <c r="O29" t="s">
        <v>1122</v>
      </c>
    </row>
    <row r="30" spans="1:15" x14ac:dyDescent="0.25">
      <c r="A30" t="s">
        <v>4311</v>
      </c>
      <c r="B30" s="17" t="s">
        <v>4452</v>
      </c>
      <c r="C30" t="s">
        <v>1645</v>
      </c>
      <c r="D30" t="s">
        <v>1646</v>
      </c>
      <c r="E30" t="s">
        <v>1647</v>
      </c>
      <c r="F30" t="s">
        <v>1639</v>
      </c>
      <c r="G30" t="s">
        <v>1640</v>
      </c>
      <c r="H30" t="s">
        <v>10</v>
      </c>
      <c r="J30" t="s">
        <v>1641</v>
      </c>
      <c r="K30" t="s">
        <v>23</v>
      </c>
      <c r="L30" t="s">
        <v>1642</v>
      </c>
      <c r="M30" t="s">
        <v>1643</v>
      </c>
      <c r="N30" t="s">
        <v>1648</v>
      </c>
      <c r="O30" t="s">
        <v>1122</v>
      </c>
    </row>
    <row r="31" spans="1:15" x14ac:dyDescent="0.25">
      <c r="A31" t="s">
        <v>4287</v>
      </c>
      <c r="B31" s="17" t="s">
        <v>4453</v>
      </c>
      <c r="C31" t="s">
        <v>3742</v>
      </c>
      <c r="D31" t="s">
        <v>3743</v>
      </c>
      <c r="E31" t="s">
        <v>3744</v>
      </c>
      <c r="F31" t="s">
        <v>3745</v>
      </c>
      <c r="H31" t="s">
        <v>15</v>
      </c>
      <c r="J31" t="s">
        <v>1553</v>
      </c>
      <c r="K31" t="s">
        <v>2097</v>
      </c>
      <c r="L31" t="s">
        <v>3746</v>
      </c>
      <c r="M31" t="s">
        <v>297</v>
      </c>
    </row>
    <row r="32" spans="1:15" x14ac:dyDescent="0.25">
      <c r="A32" t="s">
        <v>4460</v>
      </c>
      <c r="B32" s="17" t="s">
        <v>4453</v>
      </c>
      <c r="C32" t="s">
        <v>1549</v>
      </c>
      <c r="D32" t="s">
        <v>1550</v>
      </c>
      <c r="E32" t="s">
        <v>1551</v>
      </c>
      <c r="F32" t="s">
        <v>1552</v>
      </c>
      <c r="G32" t="s">
        <v>90</v>
      </c>
      <c r="H32" t="s">
        <v>11</v>
      </c>
      <c r="J32" t="s">
        <v>1553</v>
      </c>
      <c r="L32" t="s">
        <v>1554</v>
      </c>
      <c r="M32" t="s">
        <v>1547</v>
      </c>
      <c r="N32" t="s">
        <v>1555</v>
      </c>
      <c r="O32" t="s">
        <v>1122</v>
      </c>
    </row>
    <row r="33" spans="1:15" x14ac:dyDescent="0.25">
      <c r="A33" t="s">
        <v>4311</v>
      </c>
      <c r="B33" s="17" t="s">
        <v>4452</v>
      </c>
      <c r="C33" t="s">
        <v>1649</v>
      </c>
      <c r="D33" t="s">
        <v>1650</v>
      </c>
      <c r="E33" t="s">
        <v>1651</v>
      </c>
      <c r="F33" t="s">
        <v>1639</v>
      </c>
      <c r="G33" t="s">
        <v>1640</v>
      </c>
      <c r="H33" t="s">
        <v>10</v>
      </c>
      <c r="J33" t="s">
        <v>1641</v>
      </c>
      <c r="K33" t="s">
        <v>23</v>
      </c>
      <c r="L33" t="s">
        <v>1642</v>
      </c>
      <c r="M33" t="s">
        <v>1643</v>
      </c>
      <c r="N33" t="s">
        <v>1652</v>
      </c>
      <c r="O33" t="s">
        <v>1122</v>
      </c>
    </row>
    <row r="34" spans="1:15" x14ac:dyDescent="0.25">
      <c r="A34" t="s">
        <v>4311</v>
      </c>
      <c r="B34" s="17" t="s">
        <v>4452</v>
      </c>
      <c r="C34" t="s">
        <v>1653</v>
      </c>
      <c r="D34" t="s">
        <v>1654</v>
      </c>
      <c r="E34" t="s">
        <v>1655</v>
      </c>
      <c r="F34" t="s">
        <v>1656</v>
      </c>
      <c r="G34" t="s">
        <v>1657</v>
      </c>
      <c r="H34" t="s">
        <v>10</v>
      </c>
      <c r="J34" t="s">
        <v>1641</v>
      </c>
      <c r="K34" t="s">
        <v>23</v>
      </c>
      <c r="L34" t="s">
        <v>1642</v>
      </c>
      <c r="M34" t="s">
        <v>1643</v>
      </c>
      <c r="N34" t="s">
        <v>1658</v>
      </c>
      <c r="O34" t="s">
        <v>1122</v>
      </c>
    </row>
    <row r="35" spans="1:15" x14ac:dyDescent="0.25">
      <c r="A35" t="s">
        <v>4311</v>
      </c>
      <c r="B35" s="17" t="s">
        <v>4500</v>
      </c>
      <c r="C35" t="s">
        <v>1659</v>
      </c>
      <c r="D35" t="s">
        <v>1660</v>
      </c>
      <c r="E35" t="s">
        <v>1661</v>
      </c>
      <c r="F35" t="s">
        <v>1639</v>
      </c>
      <c r="G35" t="s">
        <v>1640</v>
      </c>
      <c r="H35" t="s">
        <v>10</v>
      </c>
      <c r="J35" t="s">
        <v>1641</v>
      </c>
      <c r="K35" t="s">
        <v>23</v>
      </c>
      <c r="L35" t="s">
        <v>1662</v>
      </c>
      <c r="M35" t="s">
        <v>1643</v>
      </c>
      <c r="N35" t="s">
        <v>1663</v>
      </c>
      <c r="O35" t="s">
        <v>1122</v>
      </c>
    </row>
    <row r="36" spans="1:15" x14ac:dyDescent="0.25">
      <c r="A36" t="s">
        <v>4287</v>
      </c>
      <c r="B36" t="s">
        <v>3918</v>
      </c>
      <c r="C36" t="s">
        <v>3919</v>
      </c>
      <c r="D36" t="s">
        <v>3920</v>
      </c>
      <c r="J36" t="s">
        <v>3518</v>
      </c>
      <c r="K36" t="s">
        <v>3921</v>
      </c>
      <c r="L36" t="s">
        <v>367</v>
      </c>
      <c r="O36" s="14"/>
    </row>
    <row r="37" spans="1:15" x14ac:dyDescent="0.25">
      <c r="A37" t="s">
        <v>4287</v>
      </c>
      <c r="B37" t="s">
        <v>3790</v>
      </c>
      <c r="C37" t="s">
        <v>3791</v>
      </c>
      <c r="D37" t="s">
        <v>3792</v>
      </c>
      <c r="E37" t="s">
        <v>3716</v>
      </c>
      <c r="J37" t="s">
        <v>3518</v>
      </c>
      <c r="K37" t="s">
        <v>3717</v>
      </c>
      <c r="L37" t="s">
        <v>367</v>
      </c>
    </row>
    <row r="38" spans="1:15" x14ac:dyDescent="0.25">
      <c r="A38" t="s">
        <v>4311</v>
      </c>
      <c r="B38" s="17" t="s">
        <v>4452</v>
      </c>
      <c r="C38" t="s">
        <v>1664</v>
      </c>
      <c r="D38" t="s">
        <v>1665</v>
      </c>
      <c r="E38" t="s">
        <v>1666</v>
      </c>
      <c r="F38" t="s">
        <v>1639</v>
      </c>
      <c r="G38" t="s">
        <v>1640</v>
      </c>
      <c r="H38" t="s">
        <v>10</v>
      </c>
      <c r="J38" t="s">
        <v>1641</v>
      </c>
      <c r="K38" t="s">
        <v>23</v>
      </c>
      <c r="L38" t="s">
        <v>1642</v>
      </c>
      <c r="M38" t="s">
        <v>1643</v>
      </c>
      <c r="N38" t="s">
        <v>1667</v>
      </c>
      <c r="O38" t="s">
        <v>1122</v>
      </c>
    </row>
    <row r="39" spans="1:15" x14ac:dyDescent="0.25">
      <c r="A39" t="s">
        <v>4287</v>
      </c>
      <c r="B39" t="s">
        <v>3784</v>
      </c>
      <c r="C39" t="s">
        <v>3785</v>
      </c>
      <c r="D39" t="s">
        <v>3786</v>
      </c>
      <c r="E39" t="s">
        <v>3523</v>
      </c>
      <c r="J39" t="s">
        <v>3518</v>
      </c>
      <c r="K39" t="s">
        <v>3771</v>
      </c>
      <c r="L39" t="s">
        <v>367</v>
      </c>
    </row>
    <row r="40" spans="1:15" s="12" customFormat="1" x14ac:dyDescent="0.25">
      <c r="A40" t="s">
        <v>4311</v>
      </c>
      <c r="B40" s="17" t="s">
        <v>4454</v>
      </c>
      <c r="C40" t="s">
        <v>1668</v>
      </c>
      <c r="D40" t="s">
        <v>1669</v>
      </c>
      <c r="E40" t="s">
        <v>1670</v>
      </c>
      <c r="F40" t="s">
        <v>1639</v>
      </c>
      <c r="G40" t="s">
        <v>1640</v>
      </c>
      <c r="H40" t="s">
        <v>10</v>
      </c>
      <c r="I40"/>
      <c r="J40" t="s">
        <v>1641</v>
      </c>
      <c r="K40" t="s">
        <v>23</v>
      </c>
      <c r="L40" t="s">
        <v>1642</v>
      </c>
      <c r="M40" t="s">
        <v>1643</v>
      </c>
      <c r="N40" t="s">
        <v>1671</v>
      </c>
      <c r="O40" t="s">
        <v>1122</v>
      </c>
    </row>
    <row r="41" spans="1:15" s="14" customFormat="1" x14ac:dyDescent="0.25">
      <c r="A41"/>
      <c r="B41" s="17"/>
      <c r="C41"/>
      <c r="D41"/>
      <c r="E41"/>
      <c r="F41"/>
      <c r="G41"/>
      <c r="H41"/>
      <c r="I41"/>
      <c r="J41"/>
      <c r="K41"/>
      <c r="L41"/>
      <c r="M41"/>
      <c r="N41"/>
    </row>
    <row r="42" spans="1:15" x14ac:dyDescent="0.25">
      <c r="A42">
        <f>COUNTIF(Table1[Condition Area], "CVD")</f>
        <v>0</v>
      </c>
      <c r="C42" t="s">
        <v>4284</v>
      </c>
      <c r="D42">
        <f>SUM(A42:A47)</f>
        <v>38</v>
      </c>
    </row>
    <row r="43" spans="1:15" x14ac:dyDescent="0.25">
      <c r="A43">
        <f>COUNTIF(Table1[Condition Area], "*Mental Illness*")</f>
        <v>25</v>
      </c>
      <c r="C43" t="s">
        <v>4460</v>
      </c>
    </row>
    <row r="44" spans="1:15" x14ac:dyDescent="0.25">
      <c r="A44">
        <f>COUNTIF(Table1[Condition Area], "*Cross-cutting*")</f>
        <v>8</v>
      </c>
      <c r="C44" t="s">
        <v>4311</v>
      </c>
    </row>
    <row r="45" spans="1:15" x14ac:dyDescent="0.25">
      <c r="A45">
        <f>COUNTIF(Table1[Condition Area], "*Cancer*")</f>
        <v>0</v>
      </c>
      <c r="C45" t="s">
        <v>4285</v>
      </c>
    </row>
    <row r="46" spans="1:15" x14ac:dyDescent="0.25">
      <c r="A46">
        <f>COUNTIF(Table1[Condition Area], "*CKD*")</f>
        <v>1</v>
      </c>
      <c r="C46" t="s">
        <v>4431</v>
      </c>
    </row>
    <row r="47" spans="1:15" x14ac:dyDescent="0.25">
      <c r="A47">
        <f>COUNTIF(Table1[Condition Area], "*Infant mortality*")</f>
        <v>4</v>
      </c>
      <c r="C47" t="s">
        <v>4432</v>
      </c>
    </row>
  </sheetData>
  <mergeCells count="1">
    <mergeCell ref="A1:B1"/>
  </mergeCells>
  <dataValidations count="3">
    <dataValidation type="list" allowBlank="1" showInputMessage="1" showErrorMessage="1" sqref="O2:O12 N38 O36:O37">
      <formula1>"Currently endorsed, Endorsement removed, Not endorsed"</formula1>
    </dataValidation>
    <dataValidation allowBlank="1" showInputMessage="1" showErrorMessage="1" promptTitle="Information Source" prompt="What research database or information source did the measure or measure concept come from?" sqref="M2 M20:M35 L39"/>
    <dataValidation type="list" allowBlank="1" showInputMessage="1" showErrorMessage="1" sqref="B3:B37">
      <formula1>"Equity is high priority, Workforce Diversity, Cultural Competency, Advocacy for public and private policies, Safe and accessible environments for individuals from diverse backgrounds"</formula1>
    </dataValidation>
  </dataValidations>
  <pageMargins left="0.7" right="0.7" top="0.75" bottom="0.75" header="0.3" footer="0.3"/>
  <pageSetup orientation="portrait" horizontalDpi="1200" verticalDpi="1200" r:id="rId1"/>
  <tableParts count="1">
    <tablePart r:id="rId2"/>
  </tableParts>
  <extLst>
    <ext xmlns:x14="http://schemas.microsoft.com/office/spreadsheetml/2009/9/main" uri="{CCE6A557-97BC-4b89-ADB6-D9C93CAAB3DF}">
      <x14:dataValidations xmlns:xm="http://schemas.microsoft.com/office/excel/2006/main" count="8">
        <x14:dataValidation type="list" allowBlank="1" showInputMessage="1" showErrorMessage="1">
          <x14:formula1>
            <xm:f>'http://staff.qualityforum.org/Projects/Disparities/Staff Documents/Compendium of Measures/[Compendium_of_measures- Mental Illness.xlsm]Lists'!#REF!</xm:f>
          </x14:formula1>
          <xm:sqref>H13:H33 G38</xm:sqref>
        </x14:dataValidation>
        <x14:dataValidation type="list" allowBlank="1" showInputMessage="1" showErrorMessage="1">
          <x14:formula1>
            <xm:f>'http://staff.qualityforum.org/Projects/Disparities/Staff Documents/Compendium of Measures/[compendium_of_measures-infant mortality.xlsx]Lists'!#REF!</xm:f>
          </x14:formula1>
          <xm:sqref>J12</xm:sqref>
        </x14:dataValidation>
        <x14:dataValidation type="list" showInputMessage="1" showErrorMessage="1" error="Please select the type of measure - if this is a measure concept and you cannot identify the type of measure, leave blank" promptTitle="Measure Type" prompt="Select the measure type from the drop-down menu">
          <x14:formula1>
            <xm:f>'http://staff.qualityforum.org/Projects/Disparities/Staff Documents/Compendium of Measures/[compendium_of_measures-infant mortality.xlsx]Lists'!#REF!</xm:f>
          </x14:formula1>
          <xm:sqref>H12</xm:sqref>
        </x14:dataValidation>
        <x14:dataValidation type="list" allowBlank="1" showInputMessage="1" showErrorMessage="1">
          <x14:formula1>
            <xm:f>'http://staff.qualityforum.org/Projects/Disparities/Staff Documents/Compendium of Measures/[compendium_of_measures-infant mortality.xlsx]Lists'!#REF!</xm:f>
          </x14:formula1>
          <xm:sqref>K12</xm:sqref>
        </x14:dataValidation>
        <x14:dataValidation type="list" showInputMessage="1" showErrorMessage="1" error="Please select the type of measure - if this is a measure concept and you cannot identify the type of measure, leave blank" promptTitle="Measure Type" prompt="Select the measure type from the drop-down menu">
          <x14:formula1>
            <xm:f>'http://staff.qualityforum.org/Projects/Disparities/Staff Documents/Compendium of Measures/[compendium_of_measures- CV.xlsm]Lists'!#REF!</xm:f>
          </x14:formula1>
          <xm:sqref>H2</xm:sqref>
        </x14:dataValidation>
        <x14:dataValidation type="list" allowBlank="1" showInputMessage="1" showErrorMessage="1">
          <x14:formula1>
            <xm:f>'http://staff.qualityforum.org/Projects/Disparities/Staff Documents/Compendium of Measures/[compendium_of_measures- CV.xlsm]Lists'!#REF!</xm:f>
          </x14:formula1>
          <xm:sqref>L2 I40:J40</xm:sqref>
        </x14:dataValidation>
        <x14:dataValidation type="list" allowBlank="1" showInputMessage="1" showErrorMessage="1">
          <x14:formula1>
            <xm:f>'http://staff.qualityforum.org/Projects/Disparities/Staff Documents/Compendium of Measures/[compendium_of_measures - diabetes_ckd.xlsm]Lists'!#REF!</xm:f>
          </x14:formula1>
          <xm:sqref>H3:H11 J3:K11</xm:sqref>
        </x14:dataValidation>
        <x14:dataValidation type="list" allowBlank="1" showInputMessage="1" showErrorMessage="1">
          <x14:formula1>
            <xm:f>'http://staff.qualityforum.org/Projects/Disparities/Staff Documents/Compendium of Measures/[compendium_of_measures- CV.xlsm]Lists'!#REF!</xm:f>
          </x14:formula1>
          <xm:sqref>J2:K2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5"/>
  <sheetViews>
    <sheetView topLeftCell="A7" zoomScaleNormal="100" workbookViewId="0">
      <selection activeCell="C63" sqref="C63"/>
    </sheetView>
  </sheetViews>
  <sheetFormatPr defaultColWidth="9.140625" defaultRowHeight="15" x14ac:dyDescent="0.25"/>
  <cols>
    <col min="1" max="2" width="16.85546875" style="12" customWidth="1"/>
    <col min="3" max="3" width="23" style="12" customWidth="1"/>
    <col min="4" max="4" width="13.7109375" style="12" customWidth="1"/>
    <col min="5" max="5" width="13" style="12" customWidth="1"/>
    <col min="6" max="6" width="15.28515625" style="12" customWidth="1"/>
    <col min="7" max="7" width="19" style="12" customWidth="1"/>
    <col min="8" max="8" width="16" style="12" customWidth="1"/>
    <col min="9" max="9" width="19.28515625" style="12" hidden="1" customWidth="1"/>
    <col min="10" max="10" width="16.42578125" style="12" customWidth="1"/>
    <col min="11" max="11" width="18.42578125" style="12" customWidth="1"/>
    <col min="12" max="12" width="14.140625" style="12" customWidth="1"/>
    <col min="13" max="13" width="20.7109375" style="12" customWidth="1"/>
    <col min="14" max="14" width="9.140625" style="12"/>
    <col min="15" max="15" width="17" style="12" customWidth="1"/>
    <col min="16" max="16384" width="9.140625" style="12"/>
  </cols>
  <sheetData>
    <row r="1" spans="1:15" ht="27.75" customHeight="1" x14ac:dyDescent="0.25">
      <c r="A1" s="32" t="s">
        <v>4310</v>
      </c>
      <c r="B1" s="32"/>
    </row>
    <row r="2" spans="1:15" x14ac:dyDescent="0.25">
      <c r="A2" s="12" t="s">
        <v>4288</v>
      </c>
      <c r="B2" s="12" t="s">
        <v>4444</v>
      </c>
      <c r="C2" s="12" t="s">
        <v>0</v>
      </c>
      <c r="D2" s="12" t="s">
        <v>36</v>
      </c>
      <c r="E2" s="12" t="s">
        <v>1</v>
      </c>
      <c r="F2" s="12" t="s">
        <v>2</v>
      </c>
      <c r="G2" s="12" t="s">
        <v>35</v>
      </c>
      <c r="H2" s="12" t="s">
        <v>3</v>
      </c>
      <c r="I2" s="12" t="s">
        <v>67</v>
      </c>
      <c r="J2" s="12" t="s">
        <v>5</v>
      </c>
      <c r="K2" s="12" t="s">
        <v>6</v>
      </c>
      <c r="L2" s="12" t="s">
        <v>7</v>
      </c>
      <c r="M2" s="12" t="s">
        <v>9</v>
      </c>
      <c r="N2" s="12" t="s">
        <v>8</v>
      </c>
      <c r="O2" s="12" t="s">
        <v>40</v>
      </c>
    </row>
    <row r="3" spans="1:15" x14ac:dyDescent="0.25">
      <c r="A3" s="12" t="s">
        <v>4284</v>
      </c>
      <c r="B3" s="12" t="s">
        <v>4440</v>
      </c>
      <c r="C3" s="12" t="s">
        <v>1704</v>
      </c>
      <c r="D3" s="12" t="s">
        <v>1705</v>
      </c>
      <c r="E3" s="12" t="s">
        <v>1706</v>
      </c>
      <c r="F3" s="12" t="s">
        <v>1707</v>
      </c>
      <c r="G3" s="12" t="s">
        <v>1708</v>
      </c>
      <c r="H3" s="12" t="s">
        <v>14</v>
      </c>
      <c r="J3" s="12" t="s">
        <v>885</v>
      </c>
      <c r="K3" s="12" t="s">
        <v>1709</v>
      </c>
      <c r="L3" s="12" t="s">
        <v>885</v>
      </c>
      <c r="M3" s="12" t="s">
        <v>107</v>
      </c>
      <c r="N3" s="12" t="s">
        <v>1710</v>
      </c>
      <c r="O3" s="12" t="s">
        <v>127</v>
      </c>
    </row>
    <row r="4" spans="1:15" x14ac:dyDescent="0.25">
      <c r="A4" s="12" t="s">
        <v>4287</v>
      </c>
      <c r="B4" s="12" t="s">
        <v>4440</v>
      </c>
      <c r="C4" s="12" t="s">
        <v>1704</v>
      </c>
      <c r="D4" s="12" t="s">
        <v>3502</v>
      </c>
      <c r="E4" s="12" t="s">
        <v>3503</v>
      </c>
      <c r="F4" s="12" t="s">
        <v>3504</v>
      </c>
      <c r="G4" s="12" t="s">
        <v>3505</v>
      </c>
      <c r="H4" s="12" t="s">
        <v>14</v>
      </c>
      <c r="J4" s="12" t="s">
        <v>885</v>
      </c>
      <c r="K4" s="12" t="s">
        <v>885</v>
      </c>
      <c r="L4" s="12" t="s">
        <v>885</v>
      </c>
      <c r="M4" s="12" t="s">
        <v>3495</v>
      </c>
      <c r="N4" s="12" t="s">
        <v>3506</v>
      </c>
      <c r="O4" s="12" t="s">
        <v>3507</v>
      </c>
    </row>
    <row r="5" spans="1:15" x14ac:dyDescent="0.25">
      <c r="A5" s="12" t="s">
        <v>4287</v>
      </c>
      <c r="B5" s="12" t="s">
        <v>4440</v>
      </c>
      <c r="C5" s="12" t="s">
        <v>3514</v>
      </c>
      <c r="D5" s="12" t="s">
        <v>3515</v>
      </c>
      <c r="E5" s="12" t="s">
        <v>3516</v>
      </c>
      <c r="F5" s="12" t="s">
        <v>3517</v>
      </c>
      <c r="K5" s="12" t="s">
        <v>3518</v>
      </c>
      <c r="L5" s="12" t="s">
        <v>3519</v>
      </c>
      <c r="M5" s="12" t="s">
        <v>367</v>
      </c>
    </row>
    <row r="6" spans="1:15" x14ac:dyDescent="0.25">
      <c r="A6" s="12" t="s">
        <v>4287</v>
      </c>
      <c r="B6" s="12" t="s">
        <v>4440</v>
      </c>
      <c r="C6" s="12" t="s">
        <v>3520</v>
      </c>
      <c r="D6" s="12" t="s">
        <v>3521</v>
      </c>
      <c r="E6" s="12" t="s">
        <v>3522</v>
      </c>
      <c r="F6" s="12" t="s">
        <v>3523</v>
      </c>
      <c r="K6" s="12" t="s">
        <v>3518</v>
      </c>
      <c r="L6" s="12" t="s">
        <v>3524</v>
      </c>
      <c r="M6" s="12" t="s">
        <v>367</v>
      </c>
    </row>
    <row r="7" spans="1:15" x14ac:dyDescent="0.25">
      <c r="A7" s="12" t="s">
        <v>4284</v>
      </c>
      <c r="B7" s="12" t="s">
        <v>4440</v>
      </c>
      <c r="C7" s="12" t="s">
        <v>2070</v>
      </c>
      <c r="D7" s="12" t="s">
        <v>2071</v>
      </c>
      <c r="E7" s="12" t="s">
        <v>2072</v>
      </c>
      <c r="F7" s="12" t="s">
        <v>2073</v>
      </c>
      <c r="G7" s="12" t="s">
        <v>2074</v>
      </c>
      <c r="H7" s="12" t="s">
        <v>11</v>
      </c>
      <c r="J7" s="12" t="s">
        <v>152</v>
      </c>
      <c r="K7" s="12" t="s">
        <v>169</v>
      </c>
      <c r="L7" s="12" t="s">
        <v>282</v>
      </c>
      <c r="M7" s="12" t="s">
        <v>107</v>
      </c>
      <c r="N7" s="12" t="s">
        <v>2075</v>
      </c>
      <c r="O7" s="12" t="s">
        <v>127</v>
      </c>
    </row>
    <row r="8" spans="1:15" x14ac:dyDescent="0.25">
      <c r="A8" s="12" t="s">
        <v>4284</v>
      </c>
      <c r="B8" s="12" t="s">
        <v>4440</v>
      </c>
      <c r="C8" s="12" t="s">
        <v>2106</v>
      </c>
      <c r="D8" s="12" t="s">
        <v>2107</v>
      </c>
      <c r="E8" s="12" t="s">
        <v>2108</v>
      </c>
      <c r="F8" s="12" t="s">
        <v>2109</v>
      </c>
      <c r="G8" s="12" t="s">
        <v>2110</v>
      </c>
      <c r="H8" s="12" t="s">
        <v>11</v>
      </c>
      <c r="J8" s="12" t="s">
        <v>799</v>
      </c>
      <c r="K8" s="12" t="s">
        <v>209</v>
      </c>
      <c r="L8" s="12" t="s">
        <v>210</v>
      </c>
      <c r="M8" s="12" t="s">
        <v>107</v>
      </c>
      <c r="N8" s="12" t="s">
        <v>2111</v>
      </c>
      <c r="O8" s="12" t="s">
        <v>109</v>
      </c>
    </row>
    <row r="9" spans="1:15" x14ac:dyDescent="0.25">
      <c r="A9" s="12" t="s">
        <v>4287</v>
      </c>
      <c r="B9" s="12" t="s">
        <v>4440</v>
      </c>
      <c r="C9" s="12" t="s">
        <v>3572</v>
      </c>
      <c r="D9" s="12" t="s">
        <v>3573</v>
      </c>
      <c r="E9" s="12" t="s">
        <v>3574</v>
      </c>
      <c r="F9" s="12" t="s">
        <v>3575</v>
      </c>
      <c r="K9" s="12" t="s">
        <v>3576</v>
      </c>
      <c r="L9" s="12" t="s">
        <v>3577</v>
      </c>
      <c r="M9" s="12" t="s">
        <v>367</v>
      </c>
    </row>
    <row r="10" spans="1:15" x14ac:dyDescent="0.25">
      <c r="A10" s="12" t="s">
        <v>4287</v>
      </c>
      <c r="B10" s="12" t="s">
        <v>4440</v>
      </c>
      <c r="C10" s="12" t="s">
        <v>3578</v>
      </c>
      <c r="D10" s="12" t="s">
        <v>3579</v>
      </c>
      <c r="E10" s="12" t="s">
        <v>3580</v>
      </c>
      <c r="F10" s="12" t="s">
        <v>3581</v>
      </c>
      <c r="K10" s="12" t="s">
        <v>3576</v>
      </c>
      <c r="L10" s="12" t="s">
        <v>3577</v>
      </c>
      <c r="M10" s="12" t="s">
        <v>367</v>
      </c>
    </row>
    <row r="11" spans="1:15" x14ac:dyDescent="0.25">
      <c r="A11" s="12" t="s">
        <v>4287</v>
      </c>
      <c r="B11" s="12" t="s">
        <v>4440</v>
      </c>
      <c r="C11" s="12" t="s">
        <v>3582</v>
      </c>
      <c r="D11" s="12" t="s">
        <v>3583</v>
      </c>
      <c r="E11" s="12" t="s">
        <v>3584</v>
      </c>
      <c r="F11" s="12" t="s">
        <v>3581</v>
      </c>
      <c r="K11" s="12" t="s">
        <v>3576</v>
      </c>
      <c r="L11" s="12" t="s">
        <v>3577</v>
      </c>
      <c r="M11" s="12" t="s">
        <v>367</v>
      </c>
    </row>
    <row r="12" spans="1:15" x14ac:dyDescent="0.25">
      <c r="A12" s="12" t="s">
        <v>4287</v>
      </c>
      <c r="B12" s="12" t="s">
        <v>4440</v>
      </c>
      <c r="C12" s="12" t="s">
        <v>3585</v>
      </c>
      <c r="D12" s="12" t="s">
        <v>3586</v>
      </c>
      <c r="E12" s="12" t="s">
        <v>3587</v>
      </c>
      <c r="F12" s="12" t="s">
        <v>3581</v>
      </c>
      <c r="K12" s="12" t="s">
        <v>3576</v>
      </c>
      <c r="L12" s="12" t="s">
        <v>3577</v>
      </c>
      <c r="M12" s="12" t="s">
        <v>367</v>
      </c>
    </row>
    <row r="13" spans="1:15" x14ac:dyDescent="0.25">
      <c r="A13" s="12" t="s">
        <v>4287</v>
      </c>
      <c r="B13" s="12" t="s">
        <v>4440</v>
      </c>
      <c r="C13" s="12" t="s">
        <v>3588</v>
      </c>
      <c r="D13" s="12" t="s">
        <v>3589</v>
      </c>
      <c r="E13" s="12" t="s">
        <v>3590</v>
      </c>
      <c r="F13" s="12" t="s">
        <v>3581</v>
      </c>
      <c r="K13" s="12" t="s">
        <v>3576</v>
      </c>
      <c r="L13" s="12" t="s">
        <v>3577</v>
      </c>
      <c r="M13" s="12" t="s">
        <v>367</v>
      </c>
    </row>
    <row r="14" spans="1:15" x14ac:dyDescent="0.25">
      <c r="A14" s="12" t="s">
        <v>4284</v>
      </c>
      <c r="B14" s="12" t="s">
        <v>4440</v>
      </c>
      <c r="C14" s="12" t="s">
        <v>2295</v>
      </c>
      <c r="D14" s="12" t="s">
        <v>2303</v>
      </c>
      <c r="E14" s="12" t="s">
        <v>2304</v>
      </c>
      <c r="F14" s="12" t="s">
        <v>2305</v>
      </c>
      <c r="G14" s="12" t="s">
        <v>2306</v>
      </c>
      <c r="H14" s="12" t="s">
        <v>11</v>
      </c>
      <c r="J14" s="12" t="s">
        <v>2307</v>
      </c>
      <c r="K14" s="12" t="s">
        <v>281</v>
      </c>
      <c r="L14" s="12" t="s">
        <v>490</v>
      </c>
      <c r="M14" s="12" t="s">
        <v>107</v>
      </c>
      <c r="N14" s="12" t="s">
        <v>2308</v>
      </c>
      <c r="O14" s="12" t="s">
        <v>127</v>
      </c>
    </row>
    <row r="15" spans="1:15" x14ac:dyDescent="0.25">
      <c r="A15" s="12" t="s">
        <v>4285</v>
      </c>
      <c r="B15" s="12" t="s">
        <v>4438</v>
      </c>
      <c r="C15" s="12" t="s">
        <v>3023</v>
      </c>
      <c r="D15" s="12" t="s">
        <v>3024</v>
      </c>
      <c r="J15" s="12" t="s">
        <v>2990</v>
      </c>
      <c r="K15" s="12" t="s">
        <v>2991</v>
      </c>
      <c r="L15" s="12" t="s">
        <v>2992</v>
      </c>
      <c r="M15" s="12" t="s">
        <v>2838</v>
      </c>
    </row>
    <row r="16" spans="1:15" x14ac:dyDescent="0.25">
      <c r="A16" s="12" t="s">
        <v>4287</v>
      </c>
      <c r="B16" s="12" t="s">
        <v>4440</v>
      </c>
      <c r="C16" s="12" t="s">
        <v>3612</v>
      </c>
      <c r="D16" s="12" t="s">
        <v>3613</v>
      </c>
      <c r="E16" s="12" t="s">
        <v>3614</v>
      </c>
      <c r="F16" s="12" t="s">
        <v>3615</v>
      </c>
      <c r="K16" s="12" t="s">
        <v>3518</v>
      </c>
      <c r="L16" s="12" t="s">
        <v>3616</v>
      </c>
      <c r="M16" s="12" t="s">
        <v>367</v>
      </c>
    </row>
    <row r="17" spans="1:15" x14ac:dyDescent="0.25">
      <c r="A17" s="12" t="s">
        <v>4287</v>
      </c>
      <c r="B17" s="12" t="s">
        <v>4440</v>
      </c>
      <c r="C17" s="12" t="s">
        <v>3641</v>
      </c>
      <c r="D17" s="12" t="s">
        <v>3642</v>
      </c>
      <c r="E17" s="12" t="s">
        <v>3643</v>
      </c>
      <c r="F17" s="12" t="s">
        <v>3644</v>
      </c>
      <c r="K17" s="12" t="s">
        <v>3518</v>
      </c>
      <c r="L17" s="12" t="s">
        <v>3645</v>
      </c>
      <c r="M17" s="12" t="s">
        <v>367</v>
      </c>
    </row>
    <row r="18" spans="1:15" x14ac:dyDescent="0.25">
      <c r="A18" s="12" t="s">
        <v>4460</v>
      </c>
      <c r="B18" s="12" t="s">
        <v>4440</v>
      </c>
      <c r="C18" s="12" t="s">
        <v>1139</v>
      </c>
      <c r="D18" s="12" t="s">
        <v>1140</v>
      </c>
      <c r="E18" s="12" t="s">
        <v>1141</v>
      </c>
      <c r="F18" s="12" t="s">
        <v>475</v>
      </c>
      <c r="G18" s="12" t="s">
        <v>1142</v>
      </c>
      <c r="H18" s="12" t="s">
        <v>11</v>
      </c>
      <c r="I18" s="12" t="s">
        <v>1136</v>
      </c>
      <c r="J18" s="12" t="s">
        <v>310</v>
      </c>
      <c r="K18" s="12" t="s">
        <v>23</v>
      </c>
      <c r="L18" s="12" t="s">
        <v>1137</v>
      </c>
      <c r="M18" s="12" t="s">
        <v>107</v>
      </c>
      <c r="N18" s="12" t="s">
        <v>1143</v>
      </c>
      <c r="O18" s="12" t="s">
        <v>1144</v>
      </c>
    </row>
    <row r="19" spans="1:15" x14ac:dyDescent="0.25">
      <c r="A19" s="12" t="s">
        <v>4286</v>
      </c>
      <c r="B19" s="12" t="s">
        <v>4438</v>
      </c>
      <c r="C19" s="12" t="s">
        <v>289</v>
      </c>
      <c r="D19" s="12" t="s">
        <v>290</v>
      </c>
      <c r="E19" s="12" t="s">
        <v>291</v>
      </c>
      <c r="F19" s="12" t="s">
        <v>292</v>
      </c>
      <c r="G19" s="12" t="s">
        <v>293</v>
      </c>
      <c r="J19" s="12" t="s">
        <v>294</v>
      </c>
      <c r="K19" s="12" t="s">
        <v>295</v>
      </c>
      <c r="L19" s="12" t="s">
        <v>296</v>
      </c>
      <c r="M19" s="12" t="s">
        <v>297</v>
      </c>
      <c r="N19" s="12" t="s">
        <v>298</v>
      </c>
      <c r="O19" s="12" t="s">
        <v>78</v>
      </c>
    </row>
    <row r="20" spans="1:15" x14ac:dyDescent="0.25">
      <c r="A20" s="12" t="s">
        <v>4287</v>
      </c>
      <c r="B20" s="12" t="s">
        <v>4440</v>
      </c>
      <c r="C20" s="12" t="s">
        <v>3683</v>
      </c>
      <c r="D20" s="12" t="s">
        <v>4328</v>
      </c>
      <c r="E20" s="12" t="s">
        <v>3684</v>
      </c>
      <c r="F20" s="12" t="s">
        <v>3685</v>
      </c>
      <c r="G20" s="12" t="s">
        <v>73</v>
      </c>
      <c r="H20" s="12" t="s">
        <v>10</v>
      </c>
      <c r="J20" s="12" t="s">
        <v>260</v>
      </c>
      <c r="K20" s="12" t="s">
        <v>3686</v>
      </c>
      <c r="L20" s="12" t="s">
        <v>887</v>
      </c>
      <c r="M20" s="12" t="s">
        <v>3495</v>
      </c>
      <c r="N20" s="12" t="s">
        <v>3687</v>
      </c>
      <c r="O20" s="12" t="s">
        <v>3501</v>
      </c>
    </row>
    <row r="21" spans="1:15" x14ac:dyDescent="0.25">
      <c r="A21" s="12" t="s">
        <v>4287</v>
      </c>
      <c r="B21" s="12" t="s">
        <v>4440</v>
      </c>
      <c r="C21" s="12" t="s">
        <v>3692</v>
      </c>
      <c r="D21" s="12" t="s">
        <v>3693</v>
      </c>
      <c r="E21" s="12" t="s">
        <v>3694</v>
      </c>
      <c r="F21" s="12" t="s">
        <v>3695</v>
      </c>
      <c r="K21" s="12" t="s">
        <v>3576</v>
      </c>
      <c r="L21" s="12" t="s">
        <v>3577</v>
      </c>
      <c r="M21" s="12" t="s">
        <v>367</v>
      </c>
    </row>
    <row r="22" spans="1:15" x14ac:dyDescent="0.25">
      <c r="A22" s="12" t="s">
        <v>4286</v>
      </c>
      <c r="B22" s="12" t="s">
        <v>4438</v>
      </c>
      <c r="C22" s="12" t="s">
        <v>382</v>
      </c>
      <c r="D22" s="12" t="s">
        <v>383</v>
      </c>
      <c r="E22" s="12" t="s">
        <v>384</v>
      </c>
      <c r="F22" s="12" t="s">
        <v>385</v>
      </c>
      <c r="G22" s="12" t="s">
        <v>114</v>
      </c>
      <c r="H22" s="12" t="s">
        <v>11</v>
      </c>
      <c r="J22" s="12" t="s">
        <v>105</v>
      </c>
      <c r="K22" s="12" t="s">
        <v>23</v>
      </c>
      <c r="L22" s="12" t="s">
        <v>311</v>
      </c>
      <c r="M22" s="12" t="s">
        <v>107</v>
      </c>
      <c r="N22" s="12" t="s">
        <v>386</v>
      </c>
      <c r="O22" s="12" t="s">
        <v>109</v>
      </c>
    </row>
    <row r="23" spans="1:15" x14ac:dyDescent="0.25">
      <c r="A23" s="12" t="s">
        <v>4286</v>
      </c>
      <c r="B23" s="12" t="s">
        <v>4438</v>
      </c>
      <c r="C23" s="12" t="s">
        <v>508</v>
      </c>
      <c r="D23" s="12" t="s">
        <v>509</v>
      </c>
      <c r="E23" s="12" t="s">
        <v>510</v>
      </c>
      <c r="F23" s="12" t="s">
        <v>511</v>
      </c>
      <c r="G23" s="12" t="s">
        <v>512</v>
      </c>
      <c r="H23" s="12" t="s">
        <v>133</v>
      </c>
      <c r="J23" s="12" t="s">
        <v>513</v>
      </c>
      <c r="K23" s="12" t="s">
        <v>514</v>
      </c>
      <c r="L23" s="12" t="s">
        <v>515</v>
      </c>
      <c r="M23" s="12" t="s">
        <v>107</v>
      </c>
      <c r="N23" s="12" t="s">
        <v>516</v>
      </c>
      <c r="O23" s="12" t="s">
        <v>127</v>
      </c>
    </row>
    <row r="24" spans="1:15" x14ac:dyDescent="0.25">
      <c r="A24" s="12" t="s">
        <v>4287</v>
      </c>
      <c r="B24" s="12" t="s">
        <v>4440</v>
      </c>
      <c r="C24" s="12" t="s">
        <v>3760</v>
      </c>
      <c r="D24" s="12" t="s">
        <v>3761</v>
      </c>
      <c r="E24" s="12" t="s">
        <v>3762</v>
      </c>
      <c r="F24" s="12" t="s">
        <v>3517</v>
      </c>
      <c r="K24" s="12" t="s">
        <v>3518</v>
      </c>
      <c r="L24" s="12" t="s">
        <v>3519</v>
      </c>
      <c r="M24" s="12" t="s">
        <v>367</v>
      </c>
    </row>
    <row r="25" spans="1:15" x14ac:dyDescent="0.25">
      <c r="A25" s="12" t="s">
        <v>4287</v>
      </c>
      <c r="B25" s="12" t="s">
        <v>4440</v>
      </c>
      <c r="C25" s="12" t="s">
        <v>3768</v>
      </c>
      <c r="D25" s="12" t="s">
        <v>4329</v>
      </c>
      <c r="E25" s="12" t="s">
        <v>3769</v>
      </c>
      <c r="F25" s="12" t="s">
        <v>3523</v>
      </c>
      <c r="K25" s="12" t="s">
        <v>3770</v>
      </c>
      <c r="L25" s="12" t="s">
        <v>3771</v>
      </c>
      <c r="M25" s="12" t="s">
        <v>367</v>
      </c>
    </row>
    <row r="26" spans="1:15" x14ac:dyDescent="0.25">
      <c r="A26" s="12" t="s">
        <v>4287</v>
      </c>
      <c r="B26" s="12" t="s">
        <v>4440</v>
      </c>
      <c r="C26" s="12" t="s">
        <v>3775</v>
      </c>
      <c r="D26" s="12" t="s">
        <v>3776</v>
      </c>
      <c r="E26" s="12" t="s">
        <v>3777</v>
      </c>
      <c r="F26" s="12" t="s">
        <v>3523</v>
      </c>
      <c r="K26" s="12" t="s">
        <v>3770</v>
      </c>
      <c r="L26" s="12" t="s">
        <v>3771</v>
      </c>
      <c r="M26" s="12" t="s">
        <v>367</v>
      </c>
    </row>
    <row r="27" spans="1:15" x14ac:dyDescent="0.25">
      <c r="A27" s="12" t="s">
        <v>4287</v>
      </c>
      <c r="B27" s="12" t="s">
        <v>4440</v>
      </c>
      <c r="C27" s="12" t="s">
        <v>3778</v>
      </c>
      <c r="D27" s="12" t="s">
        <v>3779</v>
      </c>
      <c r="E27" s="12" t="s">
        <v>3780</v>
      </c>
      <c r="F27" s="12" t="s">
        <v>3523</v>
      </c>
      <c r="K27" s="12" t="s">
        <v>3770</v>
      </c>
      <c r="L27" s="12" t="s">
        <v>3771</v>
      </c>
      <c r="M27" s="12" t="s">
        <v>367</v>
      </c>
    </row>
    <row r="28" spans="1:15" x14ac:dyDescent="0.25">
      <c r="A28" s="12" t="s">
        <v>4287</v>
      </c>
      <c r="B28" s="12" t="s">
        <v>4440</v>
      </c>
      <c r="C28" s="12" t="s">
        <v>3781</v>
      </c>
      <c r="D28" s="12" t="s">
        <v>3782</v>
      </c>
      <c r="E28" s="12" t="s">
        <v>3783</v>
      </c>
      <c r="F28" s="12" t="s">
        <v>3523</v>
      </c>
      <c r="K28" s="12" t="s">
        <v>3518</v>
      </c>
      <c r="L28" s="12" t="s">
        <v>3771</v>
      </c>
      <c r="M28" s="12" t="s">
        <v>367</v>
      </c>
    </row>
    <row r="29" spans="1:15" x14ac:dyDescent="0.25">
      <c r="A29" s="12" t="s">
        <v>4287</v>
      </c>
      <c r="B29" s="12" t="s">
        <v>4440</v>
      </c>
      <c r="C29" s="12" t="s">
        <v>3787</v>
      </c>
      <c r="D29" s="12" t="s">
        <v>3788</v>
      </c>
      <c r="E29" s="12" t="s">
        <v>3789</v>
      </c>
      <c r="F29" s="12" t="s">
        <v>3523</v>
      </c>
      <c r="K29" s="12" t="s">
        <v>3518</v>
      </c>
      <c r="L29" s="12" t="s">
        <v>3771</v>
      </c>
      <c r="M29" s="12" t="s">
        <v>367</v>
      </c>
    </row>
    <row r="30" spans="1:15" x14ac:dyDescent="0.25">
      <c r="A30" s="12" t="s">
        <v>4311</v>
      </c>
      <c r="B30" s="12" t="s">
        <v>4439</v>
      </c>
      <c r="C30" s="12" t="s">
        <v>1692</v>
      </c>
      <c r="D30" s="12" t="s">
        <v>1693</v>
      </c>
      <c r="E30" s="12" t="s">
        <v>1694</v>
      </c>
      <c r="F30" s="12" t="s">
        <v>1695</v>
      </c>
      <c r="G30" s="12" t="s">
        <v>1696</v>
      </c>
      <c r="H30" s="12" t="s">
        <v>11</v>
      </c>
      <c r="J30" s="12" t="s">
        <v>1697</v>
      </c>
      <c r="K30" s="12" t="s">
        <v>497</v>
      </c>
      <c r="L30" s="12" t="s">
        <v>347</v>
      </c>
      <c r="M30" s="12" t="s">
        <v>1643</v>
      </c>
      <c r="N30" s="12" t="s">
        <v>1698</v>
      </c>
      <c r="O30" s="12" t="s">
        <v>1122</v>
      </c>
    </row>
    <row r="31" spans="1:15" x14ac:dyDescent="0.25">
      <c r="A31" s="12" t="s">
        <v>4287</v>
      </c>
      <c r="B31" s="12" t="s">
        <v>4440</v>
      </c>
      <c r="C31" s="12" t="s">
        <v>3844</v>
      </c>
      <c r="D31" s="12" t="s">
        <v>3845</v>
      </c>
      <c r="E31" s="12" t="s">
        <v>3846</v>
      </c>
      <c r="F31" s="12" t="s">
        <v>3847</v>
      </c>
      <c r="G31" s="12" t="s">
        <v>73</v>
      </c>
      <c r="H31" s="12" t="s">
        <v>10</v>
      </c>
      <c r="J31" s="12" t="s">
        <v>260</v>
      </c>
      <c r="K31" s="12" t="s">
        <v>3848</v>
      </c>
      <c r="L31" s="12" t="s">
        <v>262</v>
      </c>
      <c r="M31" s="12" t="s">
        <v>3495</v>
      </c>
      <c r="N31" s="12" t="s">
        <v>3849</v>
      </c>
      <c r="O31" s="12" t="s">
        <v>78</v>
      </c>
    </row>
    <row r="32" spans="1:15" x14ac:dyDescent="0.25">
      <c r="A32" s="12" t="s">
        <v>4285</v>
      </c>
      <c r="B32" s="12" t="s">
        <v>4438</v>
      </c>
      <c r="C32" s="12" t="s">
        <v>3248</v>
      </c>
      <c r="D32" s="12" t="s">
        <v>3249</v>
      </c>
      <c r="E32" s="12" t="s">
        <v>3250</v>
      </c>
      <c r="F32" s="12" t="s">
        <v>3251</v>
      </c>
      <c r="G32" s="12" t="s">
        <v>3252</v>
      </c>
      <c r="H32" s="12" t="s">
        <v>14</v>
      </c>
      <c r="J32" s="12" t="s">
        <v>152</v>
      </c>
      <c r="K32" s="12" t="s">
        <v>2862</v>
      </c>
      <c r="L32" s="12" t="s">
        <v>683</v>
      </c>
      <c r="M32" s="12" t="s">
        <v>2829</v>
      </c>
      <c r="N32" s="12" t="s">
        <v>3253</v>
      </c>
      <c r="O32" s="12" t="s">
        <v>1112</v>
      </c>
    </row>
    <row r="33" spans="1:15" x14ac:dyDescent="0.25">
      <c r="A33" s="12" t="s">
        <v>4284</v>
      </c>
      <c r="B33" s="12" t="s">
        <v>4439</v>
      </c>
      <c r="C33" s="12" t="s">
        <v>2560</v>
      </c>
      <c r="D33" s="12" t="s">
        <v>2566</v>
      </c>
      <c r="E33" s="12" t="s">
        <v>2567</v>
      </c>
      <c r="F33" s="12" t="s">
        <v>98</v>
      </c>
      <c r="G33" s="12" t="s">
        <v>98</v>
      </c>
      <c r="H33" s="12" t="s">
        <v>14</v>
      </c>
      <c r="J33" s="12" t="s">
        <v>260</v>
      </c>
      <c r="K33" s="12" t="s">
        <v>1958</v>
      </c>
      <c r="L33" s="12" t="s">
        <v>76</v>
      </c>
      <c r="M33" s="12" t="s">
        <v>107</v>
      </c>
      <c r="N33" s="12" t="s">
        <v>2568</v>
      </c>
      <c r="O33" s="12" t="s">
        <v>127</v>
      </c>
    </row>
    <row r="34" spans="1:15" x14ac:dyDescent="0.25">
      <c r="A34" s="12" t="s">
        <v>4287</v>
      </c>
      <c r="B34" s="12" t="s">
        <v>4440</v>
      </c>
      <c r="C34" s="12" t="s">
        <v>3957</v>
      </c>
      <c r="D34" s="12" t="s">
        <v>3958</v>
      </c>
      <c r="E34" s="12" t="s">
        <v>3959</v>
      </c>
      <c r="F34" s="12" t="s">
        <v>4330</v>
      </c>
      <c r="G34" s="12" t="s">
        <v>3960</v>
      </c>
      <c r="H34" s="12" t="s">
        <v>11</v>
      </c>
      <c r="J34" s="12" t="s">
        <v>260</v>
      </c>
      <c r="K34" s="12" t="s">
        <v>141</v>
      </c>
      <c r="L34" s="12" t="s">
        <v>1780</v>
      </c>
      <c r="M34" s="12" t="s">
        <v>3495</v>
      </c>
      <c r="N34" s="12" t="s">
        <v>3961</v>
      </c>
      <c r="O34" s="12" t="s">
        <v>127</v>
      </c>
    </row>
    <row r="35" spans="1:15" x14ac:dyDescent="0.25">
      <c r="A35" s="12" t="s">
        <v>4287</v>
      </c>
      <c r="B35" s="14" t="s">
        <v>4440</v>
      </c>
      <c r="C35" s="12" t="s">
        <v>3974</v>
      </c>
      <c r="D35" s="12" t="s">
        <v>3974</v>
      </c>
      <c r="E35" s="12" t="s">
        <v>4331</v>
      </c>
      <c r="F35" s="12" t="s">
        <v>3523</v>
      </c>
      <c r="K35" s="12" t="s">
        <v>3518</v>
      </c>
      <c r="L35" s="12" t="s">
        <v>3616</v>
      </c>
      <c r="M35" s="12" t="s">
        <v>367</v>
      </c>
    </row>
    <row r="36" spans="1:15" x14ac:dyDescent="0.25">
      <c r="A36" s="12" t="s">
        <v>4287</v>
      </c>
      <c r="B36" s="14" t="s">
        <v>4440</v>
      </c>
      <c r="C36" s="12" t="s">
        <v>3975</v>
      </c>
      <c r="D36" s="12" t="s">
        <v>3976</v>
      </c>
      <c r="E36" s="12" t="s">
        <v>3977</v>
      </c>
      <c r="F36" s="12" t="s">
        <v>3978</v>
      </c>
      <c r="G36" s="12" t="s">
        <v>73</v>
      </c>
      <c r="H36" s="12" t="s">
        <v>10</v>
      </c>
      <c r="J36" s="12" t="s">
        <v>2641</v>
      </c>
      <c r="K36" s="12" t="s">
        <v>3706</v>
      </c>
      <c r="L36" s="12" t="s">
        <v>106</v>
      </c>
      <c r="M36" s="12" t="s">
        <v>3495</v>
      </c>
      <c r="N36" s="12" t="s">
        <v>3979</v>
      </c>
      <c r="O36" s="12" t="s">
        <v>127</v>
      </c>
    </row>
    <row r="37" spans="1:15" x14ac:dyDescent="0.25">
      <c r="A37" s="12" t="s">
        <v>4287</v>
      </c>
      <c r="B37" s="14" t="s">
        <v>4440</v>
      </c>
      <c r="C37" s="12" t="s">
        <v>3984</v>
      </c>
      <c r="D37" s="12" t="s">
        <v>3985</v>
      </c>
      <c r="E37" s="12" t="s">
        <v>3986</v>
      </c>
      <c r="F37" s="12" t="s">
        <v>3987</v>
      </c>
      <c r="K37" s="12" t="s">
        <v>3518</v>
      </c>
      <c r="L37" s="12" t="s">
        <v>3988</v>
      </c>
      <c r="M37" s="12" t="s">
        <v>367</v>
      </c>
    </row>
    <row r="38" spans="1:15" x14ac:dyDescent="0.25">
      <c r="A38" s="12" t="s">
        <v>4287</v>
      </c>
      <c r="B38" s="12" t="s">
        <v>4440</v>
      </c>
      <c r="C38" s="12" t="s">
        <v>4028</v>
      </c>
      <c r="D38" s="12" t="s">
        <v>4029</v>
      </c>
      <c r="E38" s="12" t="s">
        <v>4030</v>
      </c>
      <c r="F38" s="12" t="s">
        <v>4031</v>
      </c>
      <c r="K38" s="12" t="s">
        <v>3518</v>
      </c>
      <c r="L38" s="12" t="s">
        <v>4032</v>
      </c>
      <c r="M38" s="12" t="s">
        <v>367</v>
      </c>
    </row>
    <row r="39" spans="1:15" x14ac:dyDescent="0.25">
      <c r="A39" s="12" t="s">
        <v>4284</v>
      </c>
      <c r="B39" s="14" t="s">
        <v>4440</v>
      </c>
      <c r="C39" s="12" t="s">
        <v>1947</v>
      </c>
      <c r="D39" s="12" t="s">
        <v>1948</v>
      </c>
      <c r="E39" s="12" t="s">
        <v>1949</v>
      </c>
      <c r="F39" s="12" t="s">
        <v>1950</v>
      </c>
      <c r="H39" s="12" t="s">
        <v>11</v>
      </c>
      <c r="L39" s="12" t="s">
        <v>1951</v>
      </c>
      <c r="M39" s="12" t="s">
        <v>1952</v>
      </c>
    </row>
    <row r="40" spans="1:15" x14ac:dyDescent="0.25">
      <c r="A40" s="12" t="s">
        <v>4284</v>
      </c>
      <c r="B40" s="14" t="s">
        <v>4440</v>
      </c>
      <c r="C40" s="12" t="s">
        <v>561</v>
      </c>
      <c r="D40" s="12" t="s">
        <v>4326</v>
      </c>
      <c r="E40" s="12" t="s">
        <v>562</v>
      </c>
      <c r="F40" s="12" t="s">
        <v>563</v>
      </c>
      <c r="G40" s="12" t="s">
        <v>564</v>
      </c>
      <c r="H40" s="12" t="s">
        <v>11</v>
      </c>
      <c r="J40" s="12" t="s">
        <v>489</v>
      </c>
      <c r="K40" s="12" t="s">
        <v>565</v>
      </c>
      <c r="L40" s="12" t="s">
        <v>262</v>
      </c>
      <c r="M40" s="12" t="s">
        <v>107</v>
      </c>
      <c r="N40" s="12" t="s">
        <v>566</v>
      </c>
      <c r="O40" s="12" t="s">
        <v>127</v>
      </c>
    </row>
    <row r="41" spans="1:15" x14ac:dyDescent="0.25">
      <c r="A41" s="12" t="s">
        <v>4285</v>
      </c>
      <c r="B41" s="14" t="s">
        <v>4438</v>
      </c>
      <c r="C41" s="12" t="s">
        <v>3441</v>
      </c>
      <c r="D41" s="12" t="s">
        <v>3442</v>
      </c>
      <c r="E41" s="12" t="s">
        <v>3443</v>
      </c>
      <c r="F41" s="12" t="s">
        <v>3444</v>
      </c>
      <c r="G41" s="12" t="s">
        <v>3445</v>
      </c>
      <c r="H41" s="12" t="s">
        <v>11</v>
      </c>
      <c r="J41" s="12" t="s">
        <v>2861</v>
      </c>
      <c r="K41" s="12" t="s">
        <v>2862</v>
      </c>
      <c r="L41" s="12" t="s">
        <v>347</v>
      </c>
      <c r="M41" s="12" t="s">
        <v>2829</v>
      </c>
      <c r="N41" s="12" t="s">
        <v>3446</v>
      </c>
      <c r="O41" s="12" t="s">
        <v>1122</v>
      </c>
    </row>
    <row r="42" spans="1:15" x14ac:dyDescent="0.25">
      <c r="A42" s="12" t="s">
        <v>4285</v>
      </c>
      <c r="B42" s="14" t="s">
        <v>4438</v>
      </c>
      <c r="C42" s="12" t="s">
        <v>3447</v>
      </c>
      <c r="D42" s="12" t="s">
        <v>3448</v>
      </c>
      <c r="E42" s="12" t="s">
        <v>3119</v>
      </c>
      <c r="F42" s="12" t="s">
        <v>3120</v>
      </c>
      <c r="G42" s="12" t="s">
        <v>3449</v>
      </c>
      <c r="H42" s="12" t="s">
        <v>14</v>
      </c>
      <c r="J42" s="12" t="s">
        <v>3450</v>
      </c>
      <c r="K42" s="12" t="s">
        <v>21</v>
      </c>
      <c r="L42" s="12" t="s">
        <v>2437</v>
      </c>
      <c r="M42" s="12" t="s">
        <v>1624</v>
      </c>
      <c r="N42" s="12" t="s">
        <v>3124</v>
      </c>
      <c r="O42" s="12" t="s">
        <v>1122</v>
      </c>
    </row>
    <row r="43" spans="1:15" x14ac:dyDescent="0.25">
      <c r="A43" s="12" t="s">
        <v>4286</v>
      </c>
      <c r="B43" s="14" t="s">
        <v>4438</v>
      </c>
      <c r="C43" s="12" t="s">
        <v>1053</v>
      </c>
      <c r="D43" s="12" t="s">
        <v>1054</v>
      </c>
      <c r="E43" s="12" t="s">
        <v>1055</v>
      </c>
      <c r="F43" s="12" t="s">
        <v>1056</v>
      </c>
      <c r="G43" s="12" t="s">
        <v>73</v>
      </c>
      <c r="H43" s="12" t="s">
        <v>11</v>
      </c>
      <c r="I43" s="12" t="s">
        <v>184</v>
      </c>
      <c r="L43" s="12" t="s">
        <v>1057</v>
      </c>
      <c r="M43" s="12" t="s">
        <v>99</v>
      </c>
      <c r="N43" s="12" t="s">
        <v>1058</v>
      </c>
      <c r="O43" s="12" t="s">
        <v>127</v>
      </c>
    </row>
    <row r="44" spans="1:15" x14ac:dyDescent="0.25">
      <c r="A44" s="12" t="s">
        <v>4287</v>
      </c>
      <c r="B44" s="14" t="s">
        <v>4440</v>
      </c>
      <c r="C44" s="12" t="s">
        <v>4178</v>
      </c>
      <c r="D44" s="12" t="s">
        <v>4179</v>
      </c>
      <c r="E44" s="12" t="s">
        <v>4180</v>
      </c>
      <c r="F44" s="12" t="s">
        <v>3716</v>
      </c>
      <c r="K44" s="12" t="s">
        <v>3518</v>
      </c>
      <c r="L44" s="12" t="s">
        <v>4181</v>
      </c>
      <c r="M44" s="12" t="s">
        <v>367</v>
      </c>
    </row>
    <row r="45" spans="1:15" ht="17.25" customHeight="1" x14ac:dyDescent="0.25">
      <c r="A45" s="12" t="s">
        <v>4287</v>
      </c>
      <c r="B45" s="14" t="s">
        <v>4440</v>
      </c>
      <c r="C45" s="12" t="s">
        <v>4182</v>
      </c>
      <c r="D45" s="12" t="s">
        <v>4183</v>
      </c>
      <c r="E45" s="12" t="s">
        <v>4184</v>
      </c>
      <c r="F45" s="12" t="s">
        <v>4185</v>
      </c>
      <c r="K45" s="12" t="s">
        <v>3518</v>
      </c>
      <c r="L45" s="12" t="s">
        <v>2971</v>
      </c>
      <c r="M45" s="12" t="s">
        <v>367</v>
      </c>
    </row>
    <row r="46" spans="1:15" x14ac:dyDescent="0.25">
      <c r="A46" s="12" t="s">
        <v>4285</v>
      </c>
      <c r="B46" s="14" t="s">
        <v>4439</v>
      </c>
      <c r="C46" s="12" t="s">
        <v>3468</v>
      </c>
      <c r="D46" s="12" t="s">
        <v>3469</v>
      </c>
      <c r="E46" s="12" t="s">
        <v>3470</v>
      </c>
      <c r="F46" s="12" t="s">
        <v>98</v>
      </c>
      <c r="H46" s="12" t="s">
        <v>11</v>
      </c>
      <c r="K46" s="12" t="s">
        <v>28</v>
      </c>
      <c r="L46" s="12" t="s">
        <v>3471</v>
      </c>
      <c r="M46" s="12" t="s">
        <v>367</v>
      </c>
    </row>
    <row r="47" spans="1:15" x14ac:dyDescent="0.25">
      <c r="A47" s="12" t="s">
        <v>4287</v>
      </c>
      <c r="B47" s="12" t="s">
        <v>4440</v>
      </c>
      <c r="C47" s="12" t="s">
        <v>4272</v>
      </c>
      <c r="D47" s="12" t="s">
        <v>4273</v>
      </c>
      <c r="E47" s="12" t="s">
        <v>4332</v>
      </c>
      <c r="F47" s="12" t="s">
        <v>3523</v>
      </c>
      <c r="K47" s="12" t="s">
        <v>3770</v>
      </c>
      <c r="L47" s="12" t="s">
        <v>3616</v>
      </c>
      <c r="M47" s="12" t="s">
        <v>367</v>
      </c>
    </row>
    <row r="48" spans="1:15" x14ac:dyDescent="0.25">
      <c r="A48" s="12" t="s">
        <v>4287</v>
      </c>
      <c r="B48" s="12" t="s">
        <v>4438</v>
      </c>
      <c r="C48" s="12" t="s">
        <v>4279</v>
      </c>
      <c r="D48" s="12" t="s">
        <v>4280</v>
      </c>
      <c r="E48" s="12" t="s">
        <v>4281</v>
      </c>
      <c r="F48" s="12" t="s">
        <v>4282</v>
      </c>
      <c r="K48" s="12" t="s">
        <v>3518</v>
      </c>
      <c r="L48" s="12" t="s">
        <v>4283</v>
      </c>
      <c r="M48" s="12" t="s">
        <v>367</v>
      </c>
    </row>
    <row r="50" spans="1:4" x14ac:dyDescent="0.25">
      <c r="A50" s="12">
        <f>COUNTIF(Table422[Condition Area], "*CVD*")</f>
        <v>7</v>
      </c>
      <c r="C50" s="12" t="s">
        <v>4284</v>
      </c>
      <c r="D50" s="12">
        <f>SUM(A50:A55)</f>
        <v>46</v>
      </c>
    </row>
    <row r="51" spans="1:4" x14ac:dyDescent="0.25">
      <c r="A51" s="12">
        <f>COUNTIF(Table422[Condition Area], "*Mental Illness*")</f>
        <v>1</v>
      </c>
      <c r="C51" s="12" t="s">
        <v>4460</v>
      </c>
      <c r="D51" s="12">
        <f>COUNTA(Table422[Condition Area])</f>
        <v>46</v>
      </c>
    </row>
    <row r="52" spans="1:4" x14ac:dyDescent="0.25">
      <c r="A52" s="12">
        <f>COUNTIF(Table422[Condition Area], "*Cross-cutting*")</f>
        <v>1</v>
      </c>
      <c r="C52" s="12" t="s">
        <v>4311</v>
      </c>
    </row>
    <row r="53" spans="1:4" x14ac:dyDescent="0.25">
      <c r="A53" s="12">
        <f>COUNTIF(Table422[Condition Area], "*Cancer*")</f>
        <v>5</v>
      </c>
      <c r="C53" s="12" t="s">
        <v>4285</v>
      </c>
    </row>
    <row r="54" spans="1:4" x14ac:dyDescent="0.25">
      <c r="A54" s="12">
        <f>COUNTIF(Table422[Condition Area], "*CKD*")</f>
        <v>4</v>
      </c>
      <c r="C54" s="12" t="s">
        <v>4431</v>
      </c>
    </row>
    <row r="55" spans="1:4" x14ac:dyDescent="0.25">
      <c r="A55" s="12">
        <f>COUNTIF(Table422[Condition Area], "*Infant mortality*")</f>
        <v>28</v>
      </c>
      <c r="C55" s="12" t="s">
        <v>4432</v>
      </c>
    </row>
  </sheetData>
  <mergeCells count="1">
    <mergeCell ref="A1:B1"/>
  </mergeCells>
  <dataValidations count="3">
    <dataValidation showInputMessage="1" showErrorMessage="1" error="Please select the type of measure - if this is a measure concept and you cannot identify the type of measure, leave blank" promptTitle="Measure Type" prompt="Select the measure type from the drop-down menu" sqref="H3:H4"/>
    <dataValidation type="list" allowBlank="1" showInputMessage="1" showErrorMessage="1" sqref="O2:O4 O20:O21 O48 O16:O18 O26:O31 O32:O33">
      <formula1>"Currently endorsed, Endorsement removed, Not endorsed"</formula1>
    </dataValidation>
    <dataValidation allowBlank="1" showInputMessage="1" showErrorMessage="1" promptTitle="Information Source" prompt="What research database or information source did the measure or measure concept come from?" sqref="M2 M47 M19"/>
  </dataValidations>
  <pageMargins left="0.7" right="0.7" top="0.75" bottom="0.75" header="0.3" footer="0.3"/>
  <pageSetup orientation="portrait" horizontalDpi="1200" verticalDpi="1200" r:id="rId1"/>
  <tableParts count="1">
    <tablePart r:id="rId2"/>
  </tableParts>
  <extLst>
    <ext xmlns:x14="http://schemas.microsoft.com/office/spreadsheetml/2009/9/main" uri="{CCE6A557-97BC-4b89-ADB6-D9C93CAAB3DF}">
      <x14:dataValidations xmlns:xm="http://schemas.microsoft.com/office/excel/2006/main" count="11">
        <x14:dataValidation type="list" allowBlank="1" showInputMessage="1" showErrorMessage="1">
          <x14:formula1>
            <xm:f>'http://staff.qualityforum.org/Projects/Disparities/Staff Documents/Compendium of Measures/[Compendium_of_measures- Mental Illness.xlsm]Lists'!#REF!</xm:f>
          </x14:formula1>
          <xm:sqref>H47</xm:sqref>
        </x14:dataValidation>
        <x14:dataValidation type="list" allowBlank="1" showInputMessage="1" showErrorMessage="1">
          <x14:formula1>
            <xm:f>'http://staff.qualityforum.org/Users/KIbarra/AppData/Local/Microsoft/Windows/Temporary Internet Files/Content.Outlook/ACOXEJM7/[State Measures and Measure Concepts List 11.18.15.xlsm]Lists'!#REF!</xm:f>
          </x14:formula1>
          <xm:sqref>J29:J33 J34:K34 J35:K37</xm:sqref>
        </x14:dataValidation>
        <x14:dataValidation type="list" allowBlank="1" showInputMessage="1" showErrorMessage="1">
          <x14:formula1>
            <xm:f>'http://staff.qualityforum.org/Projects/Disparities/Staff Documents/Compendium of Measures/[compendium_of_measures-infant mortality.xlsx]Lists'!#REF!</xm:f>
          </x14:formula1>
          <xm:sqref>J26:J28</xm:sqref>
        </x14:dataValidation>
        <x14:dataValidation type="list" showInputMessage="1" showErrorMessage="1" error="Please select the type of measure - if this is a measure concept and you cannot identify the type of measure, leave blank" promptTitle="Measure Type" prompt="Select the measure type from the drop-down menu">
          <x14:formula1>
            <xm:f>'http://staff.qualityforum.org/Projects/Disparities/Staff Documents/Compendium of Measures/[compendium_of_measures- CV.xlsm]Lists'!#REF!</xm:f>
          </x14:formula1>
          <xm:sqref>H2</xm:sqref>
        </x14:dataValidation>
        <x14:dataValidation type="list" allowBlank="1" showInputMessage="1" showErrorMessage="1">
          <x14:formula1>
            <xm:f>'http://staff.qualityforum.org/Projects/Disparities/Staff Documents/Compendium of Measures/[compendium_of_measures- CV.xlsm]Lists'!#REF!</xm:f>
          </x14:formula1>
          <xm:sqref>L2</xm:sqref>
        </x14:dataValidation>
        <x14:dataValidation type="list" allowBlank="1" showInputMessage="1" showErrorMessage="1">
          <x14:formula1>
            <xm:f>Lists!$F$2:$F$7</xm:f>
          </x14:formula1>
          <xm:sqref>B3:B45 B46:B48</xm:sqref>
        </x14:dataValidation>
        <x14:dataValidation type="list" allowBlank="1" showInputMessage="1" showErrorMessage="1">
          <x14:formula1>
            <xm:f>'http://staff.qualityforum.org/Projects/Disparities/Staff Documents/Compendium of Measures/[compendium_of_measures- CV.xlsm]Lists'!#REF!</xm:f>
          </x14:formula1>
          <xm:sqref>J2:K5 J6:K15</xm:sqref>
        </x14:dataValidation>
        <x14:dataValidation type="list" allowBlank="1" showInputMessage="1" showErrorMessage="1">
          <x14:formula1>
            <xm:f>'http://staff.qualityforum.org/Projects/Disparities/Staff Documents/Compendium of Measures/[compendium_of_measures - diabetes_ckd.xlsm]Lists'!#REF!</xm:f>
          </x14:formula1>
          <xm:sqref>H17:H18 H19:H25 J17:K18 J19:K25</xm:sqref>
        </x14:dataValidation>
        <x14:dataValidation type="list" showInputMessage="1" showErrorMessage="1" error="Please select the type of measure - if this is a measure concept and you cannot identify the type of measure, leave blank" promptTitle="Measure Type" prompt="Select the measure type from the drop-down menu">
          <x14:formula1>
            <xm:f>'http://staff.qualityforum.org/Projects/Disparities/Staff Documents/Compendium of Measures/[compendium_of_measures-infant mortality.xlsx]Lists'!#REF!</xm:f>
          </x14:formula1>
          <xm:sqref>H26:H45 H46</xm:sqref>
        </x14:dataValidation>
        <x14:dataValidation type="list" allowBlank="1" showInputMessage="1" showErrorMessage="1">
          <x14:formula1>
            <xm:f>'http://staff.qualityforum.org/Projects/Disparities/Staff Documents/Compendium of Measures/[compendium_of_measures-infant mortality.xlsx]Lists'!#REF!</xm:f>
          </x14:formula1>
          <xm:sqref>K26:K31 K32:K33</xm:sqref>
        </x14:dataValidation>
        <x14:dataValidation type="list" allowBlank="1" showInputMessage="1" showErrorMessage="1">
          <x14:formula1>
            <xm:f>'http://staff.qualityforum.org/Projects/Disparities/Staff Documents/Compendium of Measures/[compendium_of_measures- Cancer.xlsm]Lists'!#REF!</xm:f>
          </x14:formula1>
          <xm:sqref>J16:K16 H16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9"/>
  <sheetViews>
    <sheetView topLeftCell="A16" workbookViewId="0">
      <selection activeCell="B59" sqref="B59"/>
    </sheetView>
  </sheetViews>
  <sheetFormatPr defaultColWidth="9.140625" defaultRowHeight="15" x14ac:dyDescent="0.25"/>
  <cols>
    <col min="1" max="1" width="17.7109375" style="12" customWidth="1"/>
    <col min="2" max="3" width="17.7109375" style="14" customWidth="1"/>
    <col min="4" max="4" width="16.140625" style="12" customWidth="1"/>
    <col min="5" max="5" width="14.28515625" style="12" customWidth="1"/>
    <col min="6" max="6" width="13.28515625" style="12" customWidth="1"/>
    <col min="7" max="7" width="15.28515625" style="12" customWidth="1"/>
    <col min="8" max="8" width="19.7109375" style="12" customWidth="1"/>
    <col min="9" max="9" width="16.5703125" style="12" hidden="1" customWidth="1"/>
    <col min="10" max="10" width="21" style="12" customWidth="1"/>
    <col min="11" max="11" width="17.42578125" style="12" customWidth="1"/>
    <col min="12" max="12" width="19" style="12" customWidth="1"/>
    <col min="13" max="13" width="14.85546875" style="12" customWidth="1"/>
    <col min="14" max="14" width="21" style="12" customWidth="1"/>
    <col min="15" max="15" width="9.85546875" style="12" customWidth="1"/>
    <col min="16" max="16" width="18.7109375" style="12" customWidth="1"/>
    <col min="17" max="16384" width="9.140625" style="12"/>
  </cols>
  <sheetData>
    <row r="1" spans="1:15" ht="29.25" customHeight="1" x14ac:dyDescent="0.25">
      <c r="A1" s="32" t="s">
        <v>4307</v>
      </c>
      <c r="B1" s="32"/>
    </row>
    <row r="2" spans="1:15" x14ac:dyDescent="0.25">
      <c r="A2" s="12" t="s">
        <v>4288</v>
      </c>
      <c r="B2" s="14" t="s">
        <v>4448</v>
      </c>
      <c r="C2" s="12" t="s">
        <v>0</v>
      </c>
      <c r="D2" s="12" t="s">
        <v>36</v>
      </c>
      <c r="E2" s="12" t="s">
        <v>1</v>
      </c>
      <c r="F2" s="12" t="s">
        <v>2</v>
      </c>
      <c r="G2" s="12" t="s">
        <v>35</v>
      </c>
      <c r="H2" s="12" t="s">
        <v>3</v>
      </c>
      <c r="I2" s="12" t="s">
        <v>67</v>
      </c>
      <c r="J2" s="12" t="s">
        <v>5</v>
      </c>
      <c r="K2" s="12" t="s">
        <v>6</v>
      </c>
      <c r="L2" s="12" t="s">
        <v>7</v>
      </c>
      <c r="M2" s="12" t="s">
        <v>9</v>
      </c>
      <c r="N2" s="12" t="s">
        <v>8</v>
      </c>
      <c r="O2" s="12" t="s">
        <v>40</v>
      </c>
    </row>
    <row r="3" spans="1:15" x14ac:dyDescent="0.25">
      <c r="A3" s="12" t="s">
        <v>4286</v>
      </c>
      <c r="B3" s="16" t="s">
        <v>4449</v>
      </c>
      <c r="C3" s="12" t="s">
        <v>584</v>
      </c>
      <c r="D3" s="12" t="s">
        <v>585</v>
      </c>
      <c r="E3" s="12" t="s">
        <v>586</v>
      </c>
      <c r="F3" s="12" t="s">
        <v>587</v>
      </c>
      <c r="G3" s="12" t="s">
        <v>4337</v>
      </c>
      <c r="H3" s="12" t="s">
        <v>11</v>
      </c>
      <c r="M3" s="12" t="s">
        <v>99</v>
      </c>
      <c r="N3" s="12">
        <v>9999</v>
      </c>
      <c r="O3" s="12" t="s">
        <v>326</v>
      </c>
    </row>
    <row r="4" spans="1:15" x14ac:dyDescent="0.25">
      <c r="A4" s="12" t="s">
        <v>4460</v>
      </c>
      <c r="B4" s="16" t="s">
        <v>4451</v>
      </c>
      <c r="C4" s="12" t="s">
        <v>1597</v>
      </c>
      <c r="D4" s="12" t="s">
        <v>1598</v>
      </c>
      <c r="E4" s="12" t="s">
        <v>1599</v>
      </c>
      <c r="F4" s="12" t="s">
        <v>1600</v>
      </c>
      <c r="H4" s="12" t="s">
        <v>4344</v>
      </c>
      <c r="M4" s="12" t="s">
        <v>1547</v>
      </c>
    </row>
    <row r="5" spans="1:15" x14ac:dyDescent="0.25">
      <c r="A5" s="12" t="s">
        <v>4287</v>
      </c>
      <c r="B5" s="16" t="s">
        <v>4449</v>
      </c>
      <c r="C5" s="12" t="s">
        <v>3543</v>
      </c>
      <c r="D5" s="12" t="s">
        <v>3544</v>
      </c>
      <c r="E5" s="12" t="s">
        <v>3545</v>
      </c>
      <c r="F5" s="12" t="s">
        <v>3546</v>
      </c>
      <c r="G5" s="12" t="s">
        <v>3547</v>
      </c>
      <c r="H5" s="12" t="s">
        <v>11</v>
      </c>
      <c r="J5" s="12" t="s">
        <v>260</v>
      </c>
      <c r="K5" s="12" t="s">
        <v>23</v>
      </c>
      <c r="L5" s="12" t="s">
        <v>3548</v>
      </c>
      <c r="M5" s="12" t="s">
        <v>107</v>
      </c>
      <c r="N5" s="12" t="s">
        <v>3549</v>
      </c>
      <c r="O5" s="12" t="s">
        <v>78</v>
      </c>
    </row>
    <row r="6" spans="1:15" x14ac:dyDescent="0.25">
      <c r="A6" s="12" t="s">
        <v>4285</v>
      </c>
      <c r="B6" s="16" t="s">
        <v>4449</v>
      </c>
      <c r="C6" s="12" t="s">
        <v>3029</v>
      </c>
      <c r="D6" s="12" t="s">
        <v>3030</v>
      </c>
      <c r="E6" s="12" t="s">
        <v>3031</v>
      </c>
      <c r="F6" s="12" t="s">
        <v>3032</v>
      </c>
      <c r="G6" s="12" t="s">
        <v>3033</v>
      </c>
      <c r="H6" s="12" t="s">
        <v>11</v>
      </c>
      <c r="J6" s="12" t="s">
        <v>3034</v>
      </c>
      <c r="K6" s="12" t="s">
        <v>2836</v>
      </c>
      <c r="L6" s="12" t="s">
        <v>361</v>
      </c>
      <c r="M6" s="12" t="s">
        <v>2838</v>
      </c>
    </row>
    <row r="7" spans="1:15" x14ac:dyDescent="0.25">
      <c r="A7" s="12" t="s">
        <v>4287</v>
      </c>
      <c r="B7" s="16" t="s">
        <v>4449</v>
      </c>
      <c r="C7" s="12" t="s">
        <v>3606</v>
      </c>
      <c r="D7" s="12" t="s">
        <v>3607</v>
      </c>
      <c r="E7" s="12" t="s">
        <v>3608</v>
      </c>
      <c r="F7" s="12" t="s">
        <v>3609</v>
      </c>
      <c r="G7" s="12" t="s">
        <v>73</v>
      </c>
      <c r="H7" s="12" t="s">
        <v>11</v>
      </c>
      <c r="J7" s="12" t="s">
        <v>200</v>
      </c>
      <c r="K7" s="12" t="s">
        <v>2862</v>
      </c>
      <c r="L7" s="12" t="s">
        <v>3610</v>
      </c>
      <c r="M7" s="12" t="s">
        <v>107</v>
      </c>
      <c r="N7" s="12" t="s">
        <v>3611</v>
      </c>
      <c r="O7" s="12" t="s">
        <v>78</v>
      </c>
    </row>
    <row r="8" spans="1:15" x14ac:dyDescent="0.25">
      <c r="A8" s="12" t="s">
        <v>4287</v>
      </c>
      <c r="B8" s="16" t="s">
        <v>4450</v>
      </c>
      <c r="C8" s="12" t="s">
        <v>3617</v>
      </c>
      <c r="D8" s="12" t="s">
        <v>3618</v>
      </c>
      <c r="E8" s="12" t="s">
        <v>3619</v>
      </c>
      <c r="F8" s="12" t="s">
        <v>3620</v>
      </c>
      <c r="G8" s="12" t="s">
        <v>3621</v>
      </c>
      <c r="H8" s="12" t="s">
        <v>14</v>
      </c>
      <c r="J8" s="12" t="s">
        <v>885</v>
      </c>
      <c r="K8" s="12" t="s">
        <v>3622</v>
      </c>
      <c r="L8" s="12" t="s">
        <v>262</v>
      </c>
      <c r="M8" s="12" t="s">
        <v>107</v>
      </c>
      <c r="N8" s="12" t="s">
        <v>3623</v>
      </c>
      <c r="O8" s="12" t="s">
        <v>127</v>
      </c>
    </row>
    <row r="9" spans="1:15" x14ac:dyDescent="0.25">
      <c r="A9" s="12" t="s">
        <v>4287</v>
      </c>
      <c r="B9" s="16" t="s">
        <v>4449</v>
      </c>
      <c r="C9" s="12" t="s">
        <v>3624</v>
      </c>
      <c r="D9" s="12" t="s">
        <v>4339</v>
      </c>
      <c r="E9" s="12" t="s">
        <v>3625</v>
      </c>
      <c r="F9" s="12" t="s">
        <v>3626</v>
      </c>
      <c r="G9" s="12" t="s">
        <v>3627</v>
      </c>
      <c r="H9" s="12" t="s">
        <v>10</v>
      </c>
      <c r="J9" s="12" t="s">
        <v>885</v>
      </c>
      <c r="K9" s="12" t="s">
        <v>3622</v>
      </c>
      <c r="L9" s="12" t="s">
        <v>262</v>
      </c>
      <c r="M9" s="12" t="s">
        <v>107</v>
      </c>
      <c r="N9" s="12" t="s">
        <v>3628</v>
      </c>
      <c r="O9" s="12" t="s">
        <v>127</v>
      </c>
    </row>
    <row r="10" spans="1:15" x14ac:dyDescent="0.25">
      <c r="A10" s="12" t="s">
        <v>4287</v>
      </c>
      <c r="B10" s="16" t="s">
        <v>4449</v>
      </c>
      <c r="C10" s="12" t="s">
        <v>3629</v>
      </c>
      <c r="D10" s="12" t="s">
        <v>4340</v>
      </c>
      <c r="E10" s="12" t="s">
        <v>3630</v>
      </c>
      <c r="F10" s="12" t="s">
        <v>3631</v>
      </c>
      <c r="G10" s="12" t="s">
        <v>3632</v>
      </c>
      <c r="J10" s="12" t="s">
        <v>885</v>
      </c>
      <c r="K10" s="12" t="s">
        <v>3633</v>
      </c>
      <c r="L10" s="12" t="s">
        <v>262</v>
      </c>
      <c r="M10" s="12" t="s">
        <v>107</v>
      </c>
      <c r="N10" s="12" t="s">
        <v>3634</v>
      </c>
      <c r="O10" s="12" t="s">
        <v>127</v>
      </c>
    </row>
    <row r="11" spans="1:15" x14ac:dyDescent="0.25">
      <c r="A11" s="12" t="s">
        <v>4284</v>
      </c>
      <c r="B11" s="16" t="s">
        <v>4449</v>
      </c>
      <c r="C11" s="12" t="s">
        <v>2333</v>
      </c>
      <c r="D11" s="12" t="s">
        <v>2335</v>
      </c>
      <c r="E11" s="12" t="s">
        <v>389</v>
      </c>
      <c r="F11" s="12" t="s">
        <v>389</v>
      </c>
      <c r="G11" s="12" t="s">
        <v>389</v>
      </c>
      <c r="H11" s="12" t="s">
        <v>11</v>
      </c>
      <c r="J11" s="12" t="s">
        <v>2336</v>
      </c>
      <c r="K11" s="12" t="s">
        <v>116</v>
      </c>
      <c r="L11" s="12" t="s">
        <v>2337</v>
      </c>
      <c r="M11" s="12" t="s">
        <v>107</v>
      </c>
      <c r="N11" s="12" t="s">
        <v>2338</v>
      </c>
      <c r="O11" s="12" t="s">
        <v>127</v>
      </c>
    </row>
    <row r="12" spans="1:15" x14ac:dyDescent="0.25">
      <c r="A12" s="12" t="s">
        <v>4284</v>
      </c>
      <c r="B12" s="16" t="s">
        <v>4449</v>
      </c>
      <c r="C12" s="12" t="s">
        <v>2334</v>
      </c>
      <c r="D12" s="12" t="s">
        <v>2340</v>
      </c>
      <c r="E12" s="12" t="s">
        <v>2341</v>
      </c>
      <c r="F12" s="12" t="s">
        <v>2342</v>
      </c>
      <c r="G12" s="12" t="s">
        <v>2343</v>
      </c>
      <c r="H12" s="12" t="s">
        <v>11</v>
      </c>
      <c r="J12" s="12" t="s">
        <v>260</v>
      </c>
      <c r="K12" s="12" t="s">
        <v>1958</v>
      </c>
      <c r="L12" s="12" t="s">
        <v>2344</v>
      </c>
      <c r="M12" s="12" t="s">
        <v>107</v>
      </c>
      <c r="N12" s="12" t="s">
        <v>2345</v>
      </c>
      <c r="O12" s="12" t="s">
        <v>929</v>
      </c>
    </row>
    <row r="13" spans="1:15" x14ac:dyDescent="0.25">
      <c r="A13" s="12" t="s">
        <v>4284</v>
      </c>
      <c r="B13" s="16" t="s">
        <v>4449</v>
      </c>
      <c r="C13" s="12" t="s">
        <v>2346</v>
      </c>
      <c r="D13" s="12" t="s">
        <v>2353</v>
      </c>
      <c r="E13" s="12" t="s">
        <v>2354</v>
      </c>
      <c r="F13" s="12" t="s">
        <v>2355</v>
      </c>
      <c r="G13" s="12" t="s">
        <v>2356</v>
      </c>
      <c r="H13" s="12" t="s">
        <v>11</v>
      </c>
      <c r="M13" s="12" t="s">
        <v>99</v>
      </c>
      <c r="N13" s="12" t="s">
        <v>2357</v>
      </c>
      <c r="O13" s="12" t="s">
        <v>127</v>
      </c>
    </row>
    <row r="14" spans="1:15" ht="12.75" customHeight="1" x14ac:dyDescent="0.25">
      <c r="A14" s="12" t="s">
        <v>4460</v>
      </c>
      <c r="B14" s="16" t="s">
        <v>4449</v>
      </c>
      <c r="C14" s="12" t="s">
        <v>1163</v>
      </c>
      <c r="D14" s="1" t="s">
        <v>4461</v>
      </c>
      <c r="E14" s="12" t="s">
        <v>4462</v>
      </c>
      <c r="F14" s="12" t="s">
        <v>1164</v>
      </c>
      <c r="G14" s="1" t="s">
        <v>4463</v>
      </c>
      <c r="H14" s="12" t="s">
        <v>11</v>
      </c>
      <c r="J14" s="12" t="s">
        <v>1128</v>
      </c>
      <c r="K14" s="12" t="s">
        <v>169</v>
      </c>
      <c r="L14" s="12" t="s">
        <v>1165</v>
      </c>
      <c r="M14" s="12" t="s">
        <v>107</v>
      </c>
      <c r="N14" s="12" t="s">
        <v>1166</v>
      </c>
      <c r="O14" s="12" t="s">
        <v>1122</v>
      </c>
    </row>
    <row r="15" spans="1:15" ht="15" customHeight="1" x14ac:dyDescent="0.25">
      <c r="A15" s="12" t="s">
        <v>4460</v>
      </c>
      <c r="B15" s="16" t="s">
        <v>4449</v>
      </c>
      <c r="C15" s="12" t="s">
        <v>1226</v>
      </c>
      <c r="D15" s="1" t="s">
        <v>4464</v>
      </c>
      <c r="E15" s="1" t="s">
        <v>4465</v>
      </c>
      <c r="F15" s="12" t="s">
        <v>1227</v>
      </c>
      <c r="G15" s="1" t="s">
        <v>4466</v>
      </c>
      <c r="H15" s="12" t="s">
        <v>11</v>
      </c>
      <c r="I15" s="12" t="s">
        <v>1228</v>
      </c>
      <c r="J15" s="12" t="s">
        <v>885</v>
      </c>
      <c r="K15" s="12" t="s">
        <v>1229</v>
      </c>
      <c r="L15" s="12" t="s">
        <v>1230</v>
      </c>
      <c r="M15" s="12" t="s">
        <v>107</v>
      </c>
      <c r="N15" s="12" t="s">
        <v>1231</v>
      </c>
      <c r="O15" s="12" t="s">
        <v>1122</v>
      </c>
    </row>
    <row r="16" spans="1:15" x14ac:dyDescent="0.25">
      <c r="A16" s="12" t="s">
        <v>4287</v>
      </c>
      <c r="B16" s="16" t="s">
        <v>4449</v>
      </c>
      <c r="C16" s="12" t="s">
        <v>3696</v>
      </c>
      <c r="D16" s="12" t="s">
        <v>3697</v>
      </c>
      <c r="E16" s="12" t="s">
        <v>3698</v>
      </c>
      <c r="F16" s="12" t="s">
        <v>3699</v>
      </c>
      <c r="G16" s="12" t="s">
        <v>3700</v>
      </c>
      <c r="H16" s="12" t="s">
        <v>11</v>
      </c>
      <c r="J16" s="12" t="s">
        <v>152</v>
      </c>
      <c r="K16" s="12" t="s">
        <v>169</v>
      </c>
      <c r="L16" s="12" t="s">
        <v>201</v>
      </c>
      <c r="M16" s="12" t="s">
        <v>107</v>
      </c>
      <c r="N16" s="12" t="s">
        <v>3701</v>
      </c>
      <c r="O16" s="12" t="s">
        <v>78</v>
      </c>
    </row>
    <row r="17" spans="1:15" x14ac:dyDescent="0.25">
      <c r="A17" s="12" t="s">
        <v>4460</v>
      </c>
      <c r="B17" s="14" t="s">
        <v>4450</v>
      </c>
      <c r="C17" s="12" t="s">
        <v>1429</v>
      </c>
      <c r="D17" s="12" t="s">
        <v>1430</v>
      </c>
      <c r="E17" s="12" t="s">
        <v>4345</v>
      </c>
      <c r="F17" s="12" t="s">
        <v>1395</v>
      </c>
      <c r="G17" s="12" t="s">
        <v>98</v>
      </c>
      <c r="H17" s="12" t="s">
        <v>10</v>
      </c>
      <c r="J17" s="12" t="s">
        <v>145</v>
      </c>
      <c r="K17" s="12" t="s">
        <v>145</v>
      </c>
      <c r="L17" s="12" t="s">
        <v>1396</v>
      </c>
      <c r="M17" s="12" t="s">
        <v>99</v>
      </c>
      <c r="N17" s="12" t="s">
        <v>1397</v>
      </c>
      <c r="O17" s="12" t="s">
        <v>1122</v>
      </c>
    </row>
    <row r="18" spans="1:15" x14ac:dyDescent="0.25">
      <c r="A18" s="12" t="s">
        <v>4284</v>
      </c>
      <c r="B18" s="16" t="s">
        <v>4449</v>
      </c>
      <c r="C18" s="12" t="s">
        <v>2401</v>
      </c>
      <c r="D18" s="12" t="s">
        <v>2405</v>
      </c>
      <c r="E18" s="12" t="s">
        <v>2406</v>
      </c>
      <c r="F18" s="12" t="s">
        <v>2407</v>
      </c>
      <c r="G18" s="12" t="s">
        <v>90</v>
      </c>
      <c r="H18" s="12" t="s">
        <v>11</v>
      </c>
      <c r="L18" s="12" t="s">
        <v>1715</v>
      </c>
      <c r="M18" s="12" t="s">
        <v>2408</v>
      </c>
    </row>
    <row r="19" spans="1:15" x14ac:dyDescent="0.25">
      <c r="A19" s="12" t="s">
        <v>4284</v>
      </c>
      <c r="B19" s="16" t="s">
        <v>4449</v>
      </c>
      <c r="C19" s="12" t="s">
        <v>1888</v>
      </c>
      <c r="D19" s="12" t="s">
        <v>1889</v>
      </c>
      <c r="E19" s="12" t="s">
        <v>1890</v>
      </c>
      <c r="F19" s="12" t="s">
        <v>4333</v>
      </c>
      <c r="G19" s="12" t="s">
        <v>4334</v>
      </c>
      <c r="H19" s="12" t="s">
        <v>11</v>
      </c>
      <c r="J19" s="12" t="s">
        <v>260</v>
      </c>
      <c r="K19" s="12" t="s">
        <v>23</v>
      </c>
      <c r="L19" s="12" t="s">
        <v>76</v>
      </c>
      <c r="M19" s="12" t="s">
        <v>107</v>
      </c>
      <c r="N19" s="12" t="s">
        <v>1891</v>
      </c>
      <c r="O19" s="12" t="s">
        <v>127</v>
      </c>
    </row>
    <row r="20" spans="1:15" x14ac:dyDescent="0.25">
      <c r="A20" s="12" t="s">
        <v>4286</v>
      </c>
      <c r="B20" s="16" t="s">
        <v>4449</v>
      </c>
      <c r="C20" s="12" t="s">
        <v>593</v>
      </c>
      <c r="D20" s="12" t="s">
        <v>594</v>
      </c>
      <c r="E20" s="12" t="s">
        <v>595</v>
      </c>
      <c r="F20" s="12" t="s">
        <v>596</v>
      </c>
      <c r="G20" s="12" t="s">
        <v>597</v>
      </c>
      <c r="M20" s="12" t="s">
        <v>99</v>
      </c>
      <c r="N20" s="12">
        <v>9999</v>
      </c>
      <c r="O20" s="12" t="s">
        <v>326</v>
      </c>
    </row>
    <row r="21" spans="1:15" x14ac:dyDescent="0.25">
      <c r="A21" s="12" t="s">
        <v>4286</v>
      </c>
      <c r="B21" s="16" t="s">
        <v>4449</v>
      </c>
      <c r="C21" s="12" t="s">
        <v>588</v>
      </c>
      <c r="D21" s="12" t="s">
        <v>589</v>
      </c>
      <c r="E21" s="12" t="s">
        <v>590</v>
      </c>
      <c r="F21" s="12" t="s">
        <v>591</v>
      </c>
      <c r="G21" s="12" t="s">
        <v>592</v>
      </c>
      <c r="M21" s="12" t="s">
        <v>99</v>
      </c>
      <c r="N21" s="12">
        <v>9999</v>
      </c>
      <c r="O21" s="12" t="s">
        <v>326</v>
      </c>
    </row>
    <row r="22" spans="1:15" x14ac:dyDescent="0.25">
      <c r="A22" s="12" t="s">
        <v>4287</v>
      </c>
      <c r="B22" s="16" t="s">
        <v>4449</v>
      </c>
      <c r="C22" s="12" t="s">
        <v>3831</v>
      </c>
      <c r="D22" s="12" t="s">
        <v>3832</v>
      </c>
      <c r="E22" s="12" t="s">
        <v>3833</v>
      </c>
      <c r="F22" s="12" t="s">
        <v>3523</v>
      </c>
      <c r="K22" s="12" t="s">
        <v>3518</v>
      </c>
      <c r="L22" s="12" t="s">
        <v>3834</v>
      </c>
      <c r="M22" s="12" t="s">
        <v>367</v>
      </c>
    </row>
    <row r="23" spans="1:15" x14ac:dyDescent="0.25">
      <c r="A23" s="12" t="s">
        <v>4460</v>
      </c>
      <c r="B23" s="14" t="s">
        <v>4450</v>
      </c>
      <c r="C23" s="12" t="s">
        <v>4467</v>
      </c>
      <c r="D23" s="12" t="s">
        <v>4468</v>
      </c>
      <c r="E23" s="12" t="s">
        <v>4469</v>
      </c>
      <c r="F23" s="12" t="s">
        <v>4470</v>
      </c>
      <c r="M23" s="12" t="s">
        <v>367</v>
      </c>
    </row>
    <row r="24" spans="1:15" ht="14.25" customHeight="1" x14ac:dyDescent="0.25">
      <c r="A24" s="12" t="s">
        <v>4460</v>
      </c>
      <c r="B24" s="14" t="s">
        <v>4450</v>
      </c>
      <c r="C24" s="12" t="s">
        <v>4471</v>
      </c>
      <c r="D24" s="1" t="s">
        <v>4472</v>
      </c>
      <c r="E24" s="12" t="s">
        <v>4473</v>
      </c>
      <c r="F24" s="12" t="s">
        <v>4474</v>
      </c>
      <c r="M24" s="12" t="s">
        <v>99</v>
      </c>
    </row>
    <row r="25" spans="1:15" x14ac:dyDescent="0.25">
      <c r="A25" s="12" t="s">
        <v>4285</v>
      </c>
      <c r="B25" s="16" t="s">
        <v>4451</v>
      </c>
      <c r="C25" s="12" t="s">
        <v>3272</v>
      </c>
      <c r="D25" s="12" t="s">
        <v>3273</v>
      </c>
      <c r="E25" s="12" t="s">
        <v>3274</v>
      </c>
      <c r="F25" s="12" t="s">
        <v>3275</v>
      </c>
      <c r="G25" s="12" t="s">
        <v>191</v>
      </c>
      <c r="H25" s="12" t="s">
        <v>10</v>
      </c>
      <c r="J25" s="12" t="s">
        <v>3246</v>
      </c>
      <c r="K25" s="12" t="s">
        <v>3175</v>
      </c>
      <c r="L25" s="12" t="s">
        <v>885</v>
      </c>
      <c r="M25" s="12" t="s">
        <v>107</v>
      </c>
      <c r="N25" s="12" t="s">
        <v>3276</v>
      </c>
      <c r="O25" s="12" t="s">
        <v>1112</v>
      </c>
    </row>
    <row r="26" spans="1:15" x14ac:dyDescent="0.25">
      <c r="A26" s="12" t="s">
        <v>4287</v>
      </c>
      <c r="B26" s="16" t="s">
        <v>4451</v>
      </c>
      <c r="C26" s="12" t="s">
        <v>3928</v>
      </c>
      <c r="D26" s="12" t="s">
        <v>3929</v>
      </c>
      <c r="E26" s="12" t="s">
        <v>3930</v>
      </c>
      <c r="F26" s="12" t="s">
        <v>3931</v>
      </c>
      <c r="H26" s="12" t="s">
        <v>15</v>
      </c>
      <c r="J26" s="12" t="s">
        <v>3932</v>
      </c>
      <c r="K26" s="12" t="s">
        <v>2836</v>
      </c>
      <c r="L26" s="12" t="s">
        <v>2837</v>
      </c>
      <c r="M26" s="12" t="s">
        <v>297</v>
      </c>
    </row>
    <row r="27" spans="1:15" x14ac:dyDescent="0.25">
      <c r="A27" s="12" t="s">
        <v>4286</v>
      </c>
      <c r="B27" s="14" t="s">
        <v>4456</v>
      </c>
      <c r="C27" s="12" t="s">
        <v>456</v>
      </c>
      <c r="D27" s="12" t="s">
        <v>457</v>
      </c>
      <c r="E27" s="12" t="s">
        <v>458</v>
      </c>
      <c r="F27" s="12" t="s">
        <v>459</v>
      </c>
      <c r="G27" s="12" t="s">
        <v>460</v>
      </c>
      <c r="H27" s="12" t="s">
        <v>37</v>
      </c>
      <c r="I27" s="12" t="s">
        <v>184</v>
      </c>
      <c r="L27" s="12" t="s">
        <v>461</v>
      </c>
      <c r="M27" s="12" t="s">
        <v>462</v>
      </c>
      <c r="O27" s="12" t="s">
        <v>78</v>
      </c>
    </row>
    <row r="28" spans="1:15" x14ac:dyDescent="0.25">
      <c r="A28" s="12" t="s">
        <v>4286</v>
      </c>
      <c r="B28" s="16" t="s">
        <v>4449</v>
      </c>
      <c r="C28" s="12" t="s">
        <v>598</v>
      </c>
      <c r="D28" s="12" t="s">
        <v>599</v>
      </c>
      <c r="E28" s="12" t="s">
        <v>600</v>
      </c>
      <c r="F28" s="12" t="s">
        <v>601</v>
      </c>
      <c r="G28" s="12" t="s">
        <v>602</v>
      </c>
      <c r="M28" s="12" t="s">
        <v>99</v>
      </c>
      <c r="N28" s="12">
        <v>9999</v>
      </c>
      <c r="O28" s="12" t="s">
        <v>326</v>
      </c>
    </row>
    <row r="29" spans="1:15" x14ac:dyDescent="0.25">
      <c r="A29" s="12" t="s">
        <v>4287</v>
      </c>
      <c r="B29" s="16" t="s">
        <v>4449</v>
      </c>
      <c r="C29" s="12" t="s">
        <v>4059</v>
      </c>
      <c r="D29" s="12" t="s">
        <v>4060</v>
      </c>
      <c r="E29" s="12" t="s">
        <v>4061</v>
      </c>
      <c r="F29" s="12" t="s">
        <v>3699</v>
      </c>
      <c r="G29" s="12" t="s">
        <v>4062</v>
      </c>
      <c r="H29" s="12" t="s">
        <v>11</v>
      </c>
      <c r="J29" s="12" t="s">
        <v>152</v>
      </c>
      <c r="K29" s="12" t="s">
        <v>169</v>
      </c>
      <c r="L29" s="12" t="s">
        <v>201</v>
      </c>
      <c r="M29" s="12" t="s">
        <v>107</v>
      </c>
      <c r="N29" s="12" t="s">
        <v>4063</v>
      </c>
      <c r="O29" s="12" t="s">
        <v>78</v>
      </c>
    </row>
    <row r="30" spans="1:15" x14ac:dyDescent="0.25">
      <c r="A30" s="12" t="s">
        <v>4287</v>
      </c>
      <c r="B30" s="16" t="s">
        <v>4449</v>
      </c>
      <c r="C30" s="12" t="s">
        <v>4080</v>
      </c>
      <c r="D30" s="12" t="s">
        <v>4081</v>
      </c>
      <c r="E30" s="12" t="s">
        <v>4082</v>
      </c>
      <c r="F30" s="12" t="s">
        <v>4083</v>
      </c>
      <c r="K30" s="12" t="s">
        <v>3518</v>
      </c>
      <c r="L30" s="12" t="s">
        <v>3616</v>
      </c>
      <c r="M30" s="12" t="s">
        <v>367</v>
      </c>
    </row>
    <row r="31" spans="1:15" x14ac:dyDescent="0.25">
      <c r="A31" s="12" t="s">
        <v>4287</v>
      </c>
      <c r="B31" s="16" t="s">
        <v>4449</v>
      </c>
      <c r="C31" s="12" t="s">
        <v>4084</v>
      </c>
      <c r="D31" s="12" t="s">
        <v>4085</v>
      </c>
      <c r="E31" s="12" t="s">
        <v>4086</v>
      </c>
      <c r="F31" s="12" t="s">
        <v>4083</v>
      </c>
      <c r="K31" s="12" t="s">
        <v>3518</v>
      </c>
      <c r="L31" s="12" t="s">
        <v>3616</v>
      </c>
      <c r="M31" s="12" t="s">
        <v>367</v>
      </c>
    </row>
    <row r="32" spans="1:15" x14ac:dyDescent="0.25">
      <c r="A32" s="12" t="s">
        <v>4287</v>
      </c>
      <c r="B32" s="16" t="s">
        <v>4449</v>
      </c>
      <c r="C32" s="12" t="s">
        <v>4112</v>
      </c>
      <c r="D32" s="12" t="s">
        <v>4113</v>
      </c>
      <c r="E32" s="12" t="s">
        <v>4114</v>
      </c>
      <c r="F32" s="12" t="s">
        <v>4115</v>
      </c>
      <c r="H32" s="12" t="s">
        <v>11</v>
      </c>
      <c r="J32" s="12" t="s">
        <v>414</v>
      </c>
      <c r="K32" s="12" t="s">
        <v>2836</v>
      </c>
      <c r="L32" s="12" t="s">
        <v>2014</v>
      </c>
      <c r="M32" s="12" t="s">
        <v>297</v>
      </c>
    </row>
    <row r="33" spans="1:15" x14ac:dyDescent="0.25">
      <c r="A33" s="12" t="s">
        <v>4285</v>
      </c>
      <c r="B33" s="16" t="s">
        <v>4449</v>
      </c>
      <c r="C33" s="12" t="s">
        <v>3379</v>
      </c>
      <c r="D33" s="12" t="s">
        <v>3380</v>
      </c>
      <c r="E33" s="12" t="s">
        <v>3377</v>
      </c>
      <c r="F33" s="12" t="s">
        <v>3381</v>
      </c>
      <c r="G33" s="12" t="s">
        <v>3382</v>
      </c>
      <c r="H33" s="12" t="s">
        <v>11</v>
      </c>
      <c r="J33" s="12" t="s">
        <v>3034</v>
      </c>
      <c r="K33" s="12" t="s">
        <v>2836</v>
      </c>
      <c r="L33" s="12" t="s">
        <v>2918</v>
      </c>
      <c r="M33" s="12" t="s">
        <v>2838</v>
      </c>
    </row>
    <row r="34" spans="1:15" x14ac:dyDescent="0.25">
      <c r="A34" s="12" t="s">
        <v>4286</v>
      </c>
      <c r="B34" s="16" t="s">
        <v>4449</v>
      </c>
      <c r="C34" s="12" t="s">
        <v>561</v>
      </c>
      <c r="D34" s="12" t="s">
        <v>4326</v>
      </c>
      <c r="E34" s="12" t="s">
        <v>562</v>
      </c>
      <c r="F34" s="12" t="s">
        <v>563</v>
      </c>
      <c r="G34" s="12" t="s">
        <v>564</v>
      </c>
      <c r="H34" s="12" t="s">
        <v>11</v>
      </c>
      <c r="J34" s="12" t="s">
        <v>489</v>
      </c>
      <c r="K34" s="12" t="s">
        <v>565</v>
      </c>
      <c r="L34" s="12" t="s">
        <v>262</v>
      </c>
      <c r="M34" s="12" t="s">
        <v>107</v>
      </c>
      <c r="N34" s="12" t="s">
        <v>566</v>
      </c>
      <c r="O34" s="12" t="s">
        <v>127</v>
      </c>
    </row>
    <row r="35" spans="1:15" x14ac:dyDescent="0.25">
      <c r="A35" s="12" t="s">
        <v>4287</v>
      </c>
      <c r="B35" s="16" t="s">
        <v>4449</v>
      </c>
      <c r="C35" s="12" t="s">
        <v>4116</v>
      </c>
      <c r="D35" s="12" t="s">
        <v>4117</v>
      </c>
      <c r="E35" s="12" t="s">
        <v>4118</v>
      </c>
      <c r="F35" s="12" t="s">
        <v>4119</v>
      </c>
      <c r="G35" s="12" t="s">
        <v>4120</v>
      </c>
      <c r="H35" s="12" t="s">
        <v>11</v>
      </c>
      <c r="J35" s="12" t="s">
        <v>260</v>
      </c>
      <c r="K35" s="12" t="s">
        <v>23</v>
      </c>
      <c r="L35" s="12" t="s">
        <v>76</v>
      </c>
      <c r="M35" s="12" t="s">
        <v>107</v>
      </c>
      <c r="N35" s="12" t="s">
        <v>4121</v>
      </c>
      <c r="O35" s="12" t="s">
        <v>127</v>
      </c>
    </row>
    <row r="36" spans="1:15" x14ac:dyDescent="0.25">
      <c r="A36" s="12" t="s">
        <v>4284</v>
      </c>
      <c r="B36" s="16" t="s">
        <v>4449</v>
      </c>
      <c r="C36" s="12" t="s">
        <v>2666</v>
      </c>
      <c r="D36" s="12" t="s">
        <v>2673</v>
      </c>
      <c r="H36" s="12" t="s">
        <v>37</v>
      </c>
      <c r="J36" s="12" t="s">
        <v>2674</v>
      </c>
      <c r="K36" s="12" t="s">
        <v>2675</v>
      </c>
      <c r="L36" s="12" t="s">
        <v>262</v>
      </c>
      <c r="M36" s="12" t="s">
        <v>107</v>
      </c>
      <c r="N36" s="12" t="s">
        <v>2676</v>
      </c>
      <c r="O36" s="12" t="s">
        <v>127</v>
      </c>
    </row>
    <row r="37" spans="1:15" x14ac:dyDescent="0.25">
      <c r="A37" s="12" t="s">
        <v>4287</v>
      </c>
      <c r="B37" s="16" t="s">
        <v>4449</v>
      </c>
      <c r="C37" s="12" t="s">
        <v>4140</v>
      </c>
      <c r="D37" s="12" t="s">
        <v>4141</v>
      </c>
      <c r="E37" s="12" t="s">
        <v>4142</v>
      </c>
      <c r="F37" s="12" t="s">
        <v>4143</v>
      </c>
      <c r="K37" s="12" t="s">
        <v>3518</v>
      </c>
      <c r="L37" s="12" t="s">
        <v>4032</v>
      </c>
      <c r="M37" s="12" t="s">
        <v>367</v>
      </c>
    </row>
    <row r="38" spans="1:15" x14ac:dyDescent="0.25">
      <c r="A38" s="12" t="s">
        <v>4286</v>
      </c>
      <c r="B38" s="16" t="s">
        <v>4449</v>
      </c>
      <c r="C38" s="12" t="s">
        <v>608</v>
      </c>
      <c r="D38" s="12" t="s">
        <v>609</v>
      </c>
      <c r="E38" s="12" t="s">
        <v>610</v>
      </c>
      <c r="F38" s="12" t="s">
        <v>4338</v>
      </c>
      <c r="G38" s="12" t="s">
        <v>611</v>
      </c>
      <c r="M38" s="12" t="s">
        <v>99</v>
      </c>
      <c r="N38" s="12">
        <v>9999</v>
      </c>
      <c r="O38" s="12" t="s">
        <v>326</v>
      </c>
    </row>
    <row r="39" spans="1:15" x14ac:dyDescent="0.25">
      <c r="A39" s="12" t="s">
        <v>4286</v>
      </c>
      <c r="B39" s="16" t="s">
        <v>4449</v>
      </c>
      <c r="C39" s="12" t="s">
        <v>603</v>
      </c>
      <c r="D39" s="12" t="s">
        <v>604</v>
      </c>
      <c r="E39" s="12" t="s">
        <v>605</v>
      </c>
      <c r="F39" s="12" t="s">
        <v>606</v>
      </c>
      <c r="G39" s="12" t="s">
        <v>607</v>
      </c>
      <c r="M39" s="12" t="s">
        <v>99</v>
      </c>
      <c r="N39" s="12">
        <v>9999</v>
      </c>
      <c r="O39" s="12" t="s">
        <v>326</v>
      </c>
    </row>
    <row r="40" spans="1:15" s="14" customFormat="1" x14ac:dyDescent="0.25">
      <c r="A40" s="14" t="s">
        <v>4287</v>
      </c>
      <c r="B40" s="16" t="s">
        <v>4451</v>
      </c>
      <c r="C40" s="14" t="s">
        <v>4195</v>
      </c>
      <c r="D40" s="14" t="s">
        <v>4196</v>
      </c>
      <c r="E40" s="14" t="s">
        <v>4197</v>
      </c>
      <c r="F40" s="14" t="s">
        <v>4198</v>
      </c>
      <c r="G40" s="14" t="s">
        <v>73</v>
      </c>
      <c r="J40" s="14" t="s">
        <v>2641</v>
      </c>
      <c r="K40" s="14" t="s">
        <v>4199</v>
      </c>
      <c r="L40" s="14" t="s">
        <v>4200</v>
      </c>
      <c r="M40" s="14" t="s">
        <v>107</v>
      </c>
      <c r="N40" s="14" t="s">
        <v>4201</v>
      </c>
      <c r="O40" s="14" t="s">
        <v>3566</v>
      </c>
    </row>
    <row r="41" spans="1:15" x14ac:dyDescent="0.25">
      <c r="A41" s="12" t="s">
        <v>4287</v>
      </c>
      <c r="B41" s="16" t="s">
        <v>4449</v>
      </c>
      <c r="C41" s="12" t="s">
        <v>4238</v>
      </c>
      <c r="D41" s="12" t="s">
        <v>4239</v>
      </c>
      <c r="E41" s="12" t="s">
        <v>4240</v>
      </c>
      <c r="F41" s="12" t="s">
        <v>4241</v>
      </c>
      <c r="G41" s="12" t="s">
        <v>4242</v>
      </c>
      <c r="H41" s="12" t="s">
        <v>10</v>
      </c>
      <c r="J41" s="12" t="s">
        <v>260</v>
      </c>
      <c r="K41" s="12" t="s">
        <v>4243</v>
      </c>
      <c r="L41" s="12" t="s">
        <v>2277</v>
      </c>
      <c r="M41" s="12" t="s">
        <v>107</v>
      </c>
      <c r="N41" s="12" t="s">
        <v>4244</v>
      </c>
      <c r="O41" s="12" t="s">
        <v>78</v>
      </c>
    </row>
    <row r="42" spans="1:15" customFormat="1" x14ac:dyDescent="0.25">
      <c r="A42" s="14" t="s">
        <v>4287</v>
      </c>
      <c r="B42" s="16" t="s">
        <v>4449</v>
      </c>
      <c r="C42" s="14" t="s">
        <v>4274</v>
      </c>
      <c r="D42" s="14" t="s">
        <v>4275</v>
      </c>
      <c r="E42" s="14" t="s">
        <v>4276</v>
      </c>
      <c r="F42" s="14" t="s">
        <v>4277</v>
      </c>
      <c r="G42" s="14"/>
      <c r="H42" s="14"/>
      <c r="I42" s="14"/>
      <c r="J42" s="14"/>
      <c r="K42" s="14" t="s">
        <v>3518</v>
      </c>
      <c r="L42" s="14" t="s">
        <v>4278</v>
      </c>
      <c r="M42" s="14" t="s">
        <v>367</v>
      </c>
      <c r="N42" s="14"/>
      <c r="O42" s="14"/>
    </row>
    <row r="43" spans="1:15" customFormat="1" x14ac:dyDescent="0.25">
      <c r="B43" s="17"/>
    </row>
    <row r="44" spans="1:15" x14ac:dyDescent="0.25">
      <c r="A44" s="12">
        <f>COUNTIF(Table2[Condition Area], "*CVD*")</f>
        <v>6</v>
      </c>
      <c r="D44" s="12" t="s">
        <v>4284</v>
      </c>
      <c r="E44" s="12">
        <f>SUM(A44:A49)</f>
        <v>40</v>
      </c>
    </row>
    <row r="45" spans="1:15" x14ac:dyDescent="0.25">
      <c r="A45" s="12">
        <f>COUNTIF(Table2[Condition Area], "*Mental Illness*")</f>
        <v>6</v>
      </c>
      <c r="D45" s="12" t="s">
        <v>4460</v>
      </c>
      <c r="E45" s="12">
        <f>COUNTA(Table2[Condition Area])</f>
        <v>40</v>
      </c>
    </row>
    <row r="46" spans="1:15" x14ac:dyDescent="0.25">
      <c r="A46" s="12">
        <f>COUNTIF(Table2[Condition Area], "*Cross-cutting*")</f>
        <v>0</v>
      </c>
      <c r="D46" s="12" t="s">
        <v>4311</v>
      </c>
    </row>
    <row r="47" spans="1:15" x14ac:dyDescent="0.25">
      <c r="A47" s="12">
        <f>COUNTIF(Table2[Condition Area], "*Cancer*")</f>
        <v>3</v>
      </c>
      <c r="D47" s="12" t="s">
        <v>4285</v>
      </c>
    </row>
    <row r="48" spans="1:15" x14ac:dyDescent="0.25">
      <c r="A48" s="12">
        <f>COUNTIF(Table2[Condition Area], "*CKD*")</f>
        <v>8</v>
      </c>
      <c r="D48" s="12" t="s">
        <v>4431</v>
      </c>
    </row>
    <row r="49" spans="1:4" x14ac:dyDescent="0.25">
      <c r="A49" s="12">
        <f>COUNTIF(Table2[Condition Area], "*Infant mortality*")</f>
        <v>17</v>
      </c>
      <c r="D49" s="12" t="s">
        <v>4432</v>
      </c>
    </row>
  </sheetData>
  <mergeCells count="1">
    <mergeCell ref="A1:B1"/>
  </mergeCells>
  <dataValidations count="2">
    <dataValidation type="list" allowBlank="1" showInputMessage="1" showErrorMessage="1" sqref="B43">
      <formula1>"Equity is high priority, Workforce Diversity, Cultural Competency, Advocacy for public and private policies, Safe and accessible environments for individuals from diverse backgrounds"</formula1>
    </dataValidation>
    <dataValidation type="list" allowBlank="1" showInputMessage="1" showErrorMessage="1" sqref="O42:O43">
      <formula1>"Currently endorsed, Endorsement removed, Not endorsed"</formula1>
    </dataValidation>
  </dataValidations>
  <pageMargins left="0.7" right="0.7" top="0.75" bottom="0.75" header="0.3" footer="0.3"/>
  <pageSetup orientation="portrait" horizontalDpi="1200" verticalDpi="1200" r:id="rId1"/>
  <tableParts count="1">
    <tablePart r:id="rId2"/>
  </tableParts>
  <extLst>
    <ext xmlns:x14="http://schemas.microsoft.com/office/spreadsheetml/2009/9/main" uri="{CCE6A557-97BC-4b89-ADB6-D9C93CAAB3DF}">
      <x14:dataValidations xmlns:xm="http://schemas.microsoft.com/office/excel/2006/main" count="4">
        <x14:dataValidation type="list" allowBlank="1" showInputMessage="1" showErrorMessage="1">
          <x14:formula1>
            <xm:f>Lists!$A$2:$A$9</xm:f>
          </x14:formula1>
          <xm:sqref>H3:H39 H41</xm:sqref>
        </x14:dataValidation>
        <x14:dataValidation type="list" allowBlank="1" showInputMessage="1" showErrorMessage="1">
          <x14:formula1>
            <xm:f>Lists!$B$2:$B$24</xm:f>
          </x14:formula1>
          <xm:sqref>J3:J39 J41</xm:sqref>
        </x14:dataValidation>
        <x14:dataValidation type="list" allowBlank="1" showInputMessage="1" showErrorMessage="1">
          <x14:formula1>
            <xm:f>Lists!$C$2:$C$13</xm:f>
          </x14:formula1>
          <xm:sqref>K3:K39 K41</xm:sqref>
        </x14:dataValidation>
        <x14:dataValidation type="list" showInputMessage="1" showErrorMessage="1" error="Please select the type of measure - if this is a measure concept and you cannot identify the type of measure, leave blank" promptTitle="Measure Type" prompt="Select the measure type from the drop-down menu">
          <x14:formula1>
            <xm:f>'http://staff.qualityforum.org/Projects/Disparities/Staff Documents/Compendium of Measures/[compendium_of_measures-infant mortality.xlsx]Lists'!#REF!</xm:f>
          </x14:formula1>
          <xm:sqref>H40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70"/>
  <sheetViews>
    <sheetView topLeftCell="A677" zoomScaleNormal="100" workbookViewId="0">
      <selection activeCell="C773" sqref="C773"/>
    </sheetView>
  </sheetViews>
  <sheetFormatPr defaultColWidth="9.140625" defaultRowHeight="15" x14ac:dyDescent="0.25"/>
  <cols>
    <col min="1" max="1" width="22.28515625" style="12" customWidth="1"/>
    <col min="2" max="2" width="15.5703125" style="12" customWidth="1"/>
    <col min="3" max="3" width="44.140625" style="12" customWidth="1"/>
    <col min="4" max="4" width="15.28515625" style="12" customWidth="1"/>
    <col min="5" max="5" width="13.28515625" style="12" customWidth="1"/>
    <col min="6" max="6" width="12.85546875" style="12" customWidth="1"/>
    <col min="7" max="7" width="14.85546875" style="12" customWidth="1"/>
    <col min="8" max="8" width="18.42578125" style="12" customWidth="1"/>
    <col min="9" max="9" width="15.5703125" style="12" hidden="1" customWidth="1"/>
    <col min="10" max="10" width="18.5703125" style="12" customWidth="1"/>
    <col min="11" max="11" width="16.28515625" style="12" customWidth="1"/>
    <col min="12" max="12" width="17.85546875" style="12" customWidth="1"/>
    <col min="13" max="13" width="13.5703125" style="12" customWidth="1"/>
    <col min="14" max="14" width="20.140625" style="12" customWidth="1"/>
    <col min="15" max="15" width="9.140625" style="12"/>
    <col min="16" max="16" width="16.7109375" style="12" customWidth="1"/>
    <col min="17" max="17" width="11" style="12" customWidth="1"/>
    <col min="18" max="16384" width="9.140625" style="12"/>
  </cols>
  <sheetData>
    <row r="1" spans="1:15" ht="30.75" customHeight="1" x14ac:dyDescent="0.25">
      <c r="A1" s="32" t="s">
        <v>68</v>
      </c>
      <c r="B1" s="32"/>
    </row>
    <row r="2" spans="1:15" x14ac:dyDescent="0.25">
      <c r="A2" s="12" t="s">
        <v>4288</v>
      </c>
      <c r="B2" s="13" t="s">
        <v>4444</v>
      </c>
      <c r="C2" s="12" t="s">
        <v>0</v>
      </c>
      <c r="D2" s="12" t="s">
        <v>36</v>
      </c>
      <c r="E2" s="12" t="s">
        <v>1</v>
      </c>
      <c r="F2" s="12" t="s">
        <v>2</v>
      </c>
      <c r="G2" s="12" t="s">
        <v>35</v>
      </c>
      <c r="H2" s="12" t="s">
        <v>3</v>
      </c>
      <c r="I2" s="12" t="s">
        <v>67</v>
      </c>
      <c r="J2" s="12" t="s">
        <v>5</v>
      </c>
      <c r="K2" s="12" t="s">
        <v>6</v>
      </c>
      <c r="L2" s="12" t="s">
        <v>7</v>
      </c>
      <c r="M2" s="12" t="s">
        <v>9</v>
      </c>
      <c r="N2" s="12" t="s">
        <v>8</v>
      </c>
      <c r="O2" s="12" t="s">
        <v>40</v>
      </c>
    </row>
    <row r="3" spans="1:15" x14ac:dyDescent="0.25">
      <c r="A3" s="12" t="s">
        <v>4284</v>
      </c>
      <c r="B3" s="14" t="s">
        <v>4445</v>
      </c>
      <c r="C3" s="12" t="s">
        <v>2164</v>
      </c>
      <c r="D3" s="12" t="s">
        <v>2170</v>
      </c>
      <c r="E3" s="12" t="s">
        <v>2171</v>
      </c>
      <c r="F3" s="12" t="s">
        <v>2172</v>
      </c>
      <c r="G3" s="12" t="s">
        <v>2173</v>
      </c>
      <c r="H3" s="12" t="s">
        <v>10</v>
      </c>
      <c r="J3" s="12" t="s">
        <v>260</v>
      </c>
      <c r="K3" s="12" t="s">
        <v>141</v>
      </c>
      <c r="L3" s="12" t="s">
        <v>2174</v>
      </c>
      <c r="M3" s="12" t="s">
        <v>107</v>
      </c>
      <c r="N3" s="12" t="s">
        <v>2175</v>
      </c>
      <c r="O3" s="12" t="s">
        <v>127</v>
      </c>
    </row>
    <row r="4" spans="1:15" x14ac:dyDescent="0.25">
      <c r="A4" s="12" t="s">
        <v>4284</v>
      </c>
      <c r="B4" s="14" t="s">
        <v>4445</v>
      </c>
      <c r="C4" s="12" t="s">
        <v>2169</v>
      </c>
      <c r="D4" s="12" t="s">
        <v>2177</v>
      </c>
      <c r="E4" s="12" t="s">
        <v>2178</v>
      </c>
      <c r="F4" s="12" t="s">
        <v>2179</v>
      </c>
      <c r="G4" s="12" t="s">
        <v>2173</v>
      </c>
      <c r="H4" s="12" t="s">
        <v>10</v>
      </c>
      <c r="J4" s="12" t="s">
        <v>260</v>
      </c>
      <c r="K4" s="12" t="s">
        <v>141</v>
      </c>
      <c r="L4" s="12" t="s">
        <v>2174</v>
      </c>
      <c r="M4" s="12" t="s">
        <v>107</v>
      </c>
      <c r="N4" s="12" t="s">
        <v>2180</v>
      </c>
      <c r="O4" s="12" t="s">
        <v>127</v>
      </c>
    </row>
    <row r="5" spans="1:15" x14ac:dyDescent="0.25">
      <c r="A5" s="12" t="s">
        <v>4460</v>
      </c>
      <c r="B5" s="16" t="s">
        <v>4445</v>
      </c>
      <c r="C5" s="12" t="s">
        <v>1379</v>
      </c>
      <c r="D5" s="12" t="s">
        <v>1380</v>
      </c>
      <c r="E5" s="12" t="s">
        <v>1381</v>
      </c>
      <c r="F5" s="12" t="s">
        <v>1382</v>
      </c>
      <c r="G5" s="12" t="s">
        <v>1383</v>
      </c>
      <c r="H5" s="12" t="s">
        <v>10</v>
      </c>
      <c r="K5" s="12" t="s">
        <v>23</v>
      </c>
      <c r="M5" s="12" t="s">
        <v>99</v>
      </c>
    </row>
    <row r="6" spans="1:15" x14ac:dyDescent="0.25">
      <c r="A6" s="12" t="s">
        <v>4284</v>
      </c>
      <c r="B6" s="14" t="s">
        <v>4445</v>
      </c>
      <c r="C6" s="12" t="s">
        <v>2176</v>
      </c>
      <c r="D6" s="12" t="s">
        <v>2182</v>
      </c>
      <c r="E6" s="12" t="s">
        <v>2183</v>
      </c>
      <c r="F6" s="12" t="s">
        <v>2184</v>
      </c>
      <c r="G6" s="12" t="s">
        <v>98</v>
      </c>
      <c r="H6" s="12" t="s">
        <v>13</v>
      </c>
      <c r="J6" s="12" t="s">
        <v>191</v>
      </c>
      <c r="K6" s="12" t="s">
        <v>885</v>
      </c>
      <c r="L6" s="12" t="s">
        <v>2185</v>
      </c>
      <c r="M6" s="12" t="s">
        <v>107</v>
      </c>
      <c r="N6" s="12" t="s">
        <v>2186</v>
      </c>
      <c r="O6" s="12" t="s">
        <v>127</v>
      </c>
    </row>
    <row r="7" spans="1:15" x14ac:dyDescent="0.25">
      <c r="A7" s="12" t="s">
        <v>4284</v>
      </c>
      <c r="B7" s="14" t="s">
        <v>4445</v>
      </c>
      <c r="C7" s="12" t="s">
        <v>2181</v>
      </c>
      <c r="D7" s="12" t="s">
        <v>2182</v>
      </c>
      <c r="E7" s="12" t="s">
        <v>2183</v>
      </c>
      <c r="F7" s="12" t="s">
        <v>2184</v>
      </c>
      <c r="G7" s="12" t="s">
        <v>98</v>
      </c>
      <c r="H7" s="12" t="s">
        <v>13</v>
      </c>
      <c r="J7" s="12" t="s">
        <v>191</v>
      </c>
      <c r="K7" s="12" t="s">
        <v>191</v>
      </c>
      <c r="L7" s="12" t="s">
        <v>191</v>
      </c>
      <c r="M7" s="12" t="s">
        <v>107</v>
      </c>
      <c r="N7" s="12" t="s">
        <v>2188</v>
      </c>
      <c r="O7" s="12" t="s">
        <v>127</v>
      </c>
    </row>
    <row r="8" spans="1:15" x14ac:dyDescent="0.25">
      <c r="A8" s="12" t="s">
        <v>4284</v>
      </c>
      <c r="B8" s="14" t="s">
        <v>4445</v>
      </c>
      <c r="C8" s="12" t="s">
        <v>2187</v>
      </c>
      <c r="D8" s="12" t="s">
        <v>2189</v>
      </c>
      <c r="E8" s="12" t="s">
        <v>2190</v>
      </c>
      <c r="F8" s="12" t="s">
        <v>2191</v>
      </c>
      <c r="G8" s="12" t="s">
        <v>2192</v>
      </c>
      <c r="H8" s="12" t="s">
        <v>10</v>
      </c>
      <c r="J8" s="12" t="s">
        <v>260</v>
      </c>
      <c r="K8" s="12" t="s">
        <v>23</v>
      </c>
      <c r="L8" s="12" t="s">
        <v>262</v>
      </c>
      <c r="M8" s="12" t="s">
        <v>107</v>
      </c>
      <c r="N8" s="12" t="s">
        <v>2193</v>
      </c>
      <c r="O8" s="12" t="s">
        <v>127</v>
      </c>
    </row>
    <row r="9" spans="1:15" x14ac:dyDescent="0.25">
      <c r="A9" s="12" t="s">
        <v>4287</v>
      </c>
      <c r="B9" s="14" t="s">
        <v>4445</v>
      </c>
      <c r="C9" s="12" t="s">
        <v>3490</v>
      </c>
      <c r="D9" s="12" t="s">
        <v>3491</v>
      </c>
      <c r="E9" s="12" t="s">
        <v>3492</v>
      </c>
      <c r="F9" s="12" t="s">
        <v>3493</v>
      </c>
      <c r="G9" s="12" t="s">
        <v>3494</v>
      </c>
      <c r="H9" s="12" t="s">
        <v>10</v>
      </c>
      <c r="J9" s="12" t="s">
        <v>260</v>
      </c>
      <c r="K9" s="12" t="s">
        <v>23</v>
      </c>
      <c r="L9" s="12" t="s">
        <v>262</v>
      </c>
      <c r="M9" s="12" t="s">
        <v>3495</v>
      </c>
      <c r="N9" s="12" t="s">
        <v>3496</v>
      </c>
      <c r="O9" s="12" t="s">
        <v>127</v>
      </c>
    </row>
    <row r="10" spans="1:15" x14ac:dyDescent="0.25">
      <c r="A10" s="12" t="s">
        <v>4284</v>
      </c>
      <c r="B10" s="14" t="s">
        <v>4445</v>
      </c>
      <c r="C10" s="12" t="s">
        <v>612</v>
      </c>
      <c r="D10" s="12" t="s">
        <v>613</v>
      </c>
      <c r="E10" s="12" t="s">
        <v>614</v>
      </c>
      <c r="F10" s="12" t="s">
        <v>615</v>
      </c>
      <c r="G10" s="12" t="s">
        <v>4346</v>
      </c>
      <c r="H10" s="12" t="s">
        <v>11</v>
      </c>
      <c r="J10" s="12" t="s">
        <v>616</v>
      </c>
      <c r="K10" s="12" t="s">
        <v>617</v>
      </c>
      <c r="L10" s="12" t="s">
        <v>618</v>
      </c>
      <c r="M10" s="12" t="s">
        <v>107</v>
      </c>
      <c r="N10" s="12" t="s">
        <v>619</v>
      </c>
      <c r="O10" s="12" t="s">
        <v>109</v>
      </c>
    </row>
    <row r="11" spans="1:15" x14ac:dyDescent="0.25">
      <c r="A11" s="12" t="s">
        <v>4286</v>
      </c>
      <c r="B11" s="14" t="s">
        <v>4445</v>
      </c>
      <c r="C11" s="12" t="s">
        <v>612</v>
      </c>
      <c r="D11" s="12" t="s">
        <v>613</v>
      </c>
      <c r="E11" s="12" t="s">
        <v>614</v>
      </c>
      <c r="F11" s="12" t="s">
        <v>615</v>
      </c>
      <c r="G11" s="12" t="s">
        <v>4346</v>
      </c>
      <c r="H11" s="12" t="s">
        <v>11</v>
      </c>
      <c r="J11" s="12" t="s">
        <v>616</v>
      </c>
      <c r="K11" s="12" t="s">
        <v>617</v>
      </c>
      <c r="L11" s="12" t="s">
        <v>618</v>
      </c>
      <c r="M11" s="12" t="s">
        <v>107</v>
      </c>
      <c r="N11" s="12" t="s">
        <v>619</v>
      </c>
      <c r="O11" s="12" t="s">
        <v>109</v>
      </c>
    </row>
    <row r="12" spans="1:15" x14ac:dyDescent="0.25">
      <c r="A12" s="12" t="s">
        <v>4284</v>
      </c>
      <c r="B12" s="14" t="s">
        <v>4445</v>
      </c>
      <c r="C12" s="12" t="s">
        <v>2194</v>
      </c>
      <c r="D12" s="12" t="s">
        <v>2196</v>
      </c>
      <c r="E12" s="12" t="s">
        <v>2197</v>
      </c>
      <c r="F12" s="12" t="s">
        <v>2198</v>
      </c>
      <c r="G12" s="12" t="s">
        <v>2199</v>
      </c>
      <c r="H12" s="12" t="s">
        <v>11</v>
      </c>
      <c r="J12" s="12" t="s">
        <v>260</v>
      </c>
      <c r="K12" s="12" t="s">
        <v>23</v>
      </c>
      <c r="L12" s="12" t="s">
        <v>76</v>
      </c>
      <c r="M12" s="12" t="s">
        <v>107</v>
      </c>
      <c r="N12" s="12" t="s">
        <v>2200</v>
      </c>
      <c r="O12" s="12" t="s">
        <v>109</v>
      </c>
    </row>
    <row r="13" spans="1:15" x14ac:dyDescent="0.25">
      <c r="A13" s="12" t="s">
        <v>4284</v>
      </c>
      <c r="B13" s="14" t="s">
        <v>4445</v>
      </c>
      <c r="C13" s="12" t="s">
        <v>2195</v>
      </c>
      <c r="D13" s="12" t="s">
        <v>2202</v>
      </c>
      <c r="E13" s="12" t="s">
        <v>2203</v>
      </c>
      <c r="F13" s="12" t="s">
        <v>2204</v>
      </c>
      <c r="G13" s="12" t="s">
        <v>2205</v>
      </c>
      <c r="H13" s="12" t="s">
        <v>11</v>
      </c>
      <c r="J13" s="12" t="s">
        <v>260</v>
      </c>
      <c r="K13" s="12" t="s">
        <v>124</v>
      </c>
      <c r="L13" s="12" t="s">
        <v>117</v>
      </c>
      <c r="M13" s="12" t="s">
        <v>107</v>
      </c>
      <c r="N13" s="12" t="s">
        <v>2206</v>
      </c>
      <c r="O13" s="12" t="s">
        <v>929</v>
      </c>
    </row>
    <row r="14" spans="1:15" x14ac:dyDescent="0.25">
      <c r="A14" s="12" t="s">
        <v>4284</v>
      </c>
      <c r="B14" s="14" t="s">
        <v>4445</v>
      </c>
      <c r="C14" s="12" t="s">
        <v>2201</v>
      </c>
      <c r="D14" s="12" t="s">
        <v>2208</v>
      </c>
      <c r="E14" s="12" t="s">
        <v>2209</v>
      </c>
      <c r="F14" s="12" t="s">
        <v>2210</v>
      </c>
      <c r="G14" s="12" t="s">
        <v>2211</v>
      </c>
      <c r="H14" s="12" t="s">
        <v>10</v>
      </c>
      <c r="J14" s="12" t="s">
        <v>260</v>
      </c>
      <c r="K14" s="12" t="s">
        <v>23</v>
      </c>
      <c r="L14" s="12" t="s">
        <v>262</v>
      </c>
      <c r="M14" s="12" t="s">
        <v>107</v>
      </c>
      <c r="N14" s="12" t="s">
        <v>2212</v>
      </c>
      <c r="O14" s="12" t="s">
        <v>127</v>
      </c>
    </row>
    <row r="15" spans="1:15" x14ac:dyDescent="0.25">
      <c r="A15" s="12" t="s">
        <v>4284</v>
      </c>
      <c r="B15" s="14" t="s">
        <v>4445</v>
      </c>
      <c r="C15" s="12" t="s">
        <v>2207</v>
      </c>
      <c r="D15" s="12" t="s">
        <v>2214</v>
      </c>
      <c r="E15" s="12" t="s">
        <v>2215</v>
      </c>
      <c r="F15" s="12" t="s">
        <v>2216</v>
      </c>
      <c r="G15" s="12" t="s">
        <v>2217</v>
      </c>
      <c r="H15" s="12" t="s">
        <v>10</v>
      </c>
      <c r="L15" s="12" t="s">
        <v>361</v>
      </c>
      <c r="M15" s="12" t="s">
        <v>2218</v>
      </c>
    </row>
    <row r="16" spans="1:15" x14ac:dyDescent="0.25">
      <c r="A16" s="12" t="s">
        <v>4286</v>
      </c>
      <c r="B16" s="14" t="s">
        <v>4445</v>
      </c>
      <c r="C16" s="12" t="s">
        <v>620</v>
      </c>
      <c r="D16" s="12" t="s">
        <v>621</v>
      </c>
      <c r="E16" s="12" t="s">
        <v>622</v>
      </c>
      <c r="F16" s="12" t="s">
        <v>623</v>
      </c>
      <c r="G16" s="12" t="s">
        <v>624</v>
      </c>
      <c r="H16" s="12" t="s">
        <v>11</v>
      </c>
      <c r="J16" s="12" t="s">
        <v>152</v>
      </c>
      <c r="K16" s="12" t="s">
        <v>331</v>
      </c>
      <c r="L16" s="12" t="s">
        <v>625</v>
      </c>
      <c r="M16" s="12" t="s">
        <v>107</v>
      </c>
      <c r="N16" s="12" t="s">
        <v>626</v>
      </c>
      <c r="O16" s="12" t="s">
        <v>127</v>
      </c>
    </row>
    <row r="17" spans="1:15" x14ac:dyDescent="0.25">
      <c r="A17" s="12" t="s">
        <v>4284</v>
      </c>
      <c r="B17" s="16" t="s">
        <v>4445</v>
      </c>
      <c r="C17" s="12" t="s">
        <v>2213</v>
      </c>
      <c r="D17" s="12" t="s">
        <v>2220</v>
      </c>
      <c r="E17" s="12" t="s">
        <v>2221</v>
      </c>
      <c r="F17" s="12" t="s">
        <v>2222</v>
      </c>
      <c r="G17" s="12" t="s">
        <v>2223</v>
      </c>
      <c r="H17" s="12" t="s">
        <v>11</v>
      </c>
      <c r="J17" s="12" t="s">
        <v>152</v>
      </c>
      <c r="K17" s="12" t="s">
        <v>331</v>
      </c>
      <c r="L17" s="12" t="s">
        <v>262</v>
      </c>
      <c r="M17" s="12" t="s">
        <v>107</v>
      </c>
      <c r="N17" s="12" t="s">
        <v>2224</v>
      </c>
      <c r="O17" s="12" t="s">
        <v>127</v>
      </c>
    </row>
    <row r="18" spans="1:15" x14ac:dyDescent="0.25">
      <c r="A18" s="12" t="s">
        <v>4460</v>
      </c>
      <c r="B18" s="14" t="s">
        <v>4445</v>
      </c>
      <c r="C18" s="12" t="s">
        <v>1220</v>
      </c>
      <c r="D18" s="12" t="s">
        <v>1221</v>
      </c>
      <c r="E18" s="12" t="s">
        <v>1222</v>
      </c>
      <c r="F18" s="12" t="s">
        <v>1223</v>
      </c>
      <c r="G18" s="12" t="s">
        <v>1224</v>
      </c>
      <c r="H18" s="12" t="s">
        <v>74</v>
      </c>
      <c r="M18" s="12" t="s">
        <v>107</v>
      </c>
      <c r="N18" s="12" t="s">
        <v>1225</v>
      </c>
    </row>
    <row r="19" spans="1:15" x14ac:dyDescent="0.25">
      <c r="A19" s="12" t="s">
        <v>4460</v>
      </c>
      <c r="B19" s="14" t="s">
        <v>4445</v>
      </c>
      <c r="C19" s="12" t="s">
        <v>1198</v>
      </c>
      <c r="D19" s="12" t="s">
        <v>1199</v>
      </c>
      <c r="E19" s="12" t="s">
        <v>1200</v>
      </c>
      <c r="F19" s="12" t="s">
        <v>1201</v>
      </c>
      <c r="G19" s="12" t="s">
        <v>559</v>
      </c>
      <c r="H19" s="12" t="s">
        <v>11</v>
      </c>
      <c r="I19" s="12" t="s">
        <v>1202</v>
      </c>
      <c r="J19" s="12" t="s">
        <v>1128</v>
      </c>
      <c r="K19" s="12" t="s">
        <v>169</v>
      </c>
      <c r="L19" s="12" t="s">
        <v>1203</v>
      </c>
      <c r="M19" s="12" t="s">
        <v>107</v>
      </c>
      <c r="N19" s="12" t="s">
        <v>1204</v>
      </c>
      <c r="O19" s="12" t="s">
        <v>1122</v>
      </c>
    </row>
    <row r="20" spans="1:15" x14ac:dyDescent="0.25">
      <c r="A20" s="12" t="s">
        <v>4286</v>
      </c>
      <c r="B20" s="14" t="s">
        <v>4445</v>
      </c>
      <c r="C20" s="12" t="s">
        <v>627</v>
      </c>
      <c r="D20" s="12" t="s">
        <v>628</v>
      </c>
      <c r="E20" s="12" t="s">
        <v>629</v>
      </c>
      <c r="F20" s="12" t="s">
        <v>630</v>
      </c>
      <c r="G20" s="12" t="s">
        <v>624</v>
      </c>
      <c r="H20" s="12" t="s">
        <v>11</v>
      </c>
      <c r="J20" s="12" t="s">
        <v>152</v>
      </c>
      <c r="K20" s="12" t="s">
        <v>331</v>
      </c>
      <c r="L20" s="12" t="s">
        <v>625</v>
      </c>
      <c r="M20" s="12" t="s">
        <v>107</v>
      </c>
      <c r="N20" s="12" t="s">
        <v>631</v>
      </c>
      <c r="O20" s="12" t="s">
        <v>127</v>
      </c>
    </row>
    <row r="21" spans="1:15" x14ac:dyDescent="0.25">
      <c r="A21" s="12" t="s">
        <v>4284</v>
      </c>
      <c r="B21" s="16" t="s">
        <v>4445</v>
      </c>
      <c r="C21" s="12" t="s">
        <v>2219</v>
      </c>
      <c r="D21" s="12" t="s">
        <v>2226</v>
      </c>
      <c r="E21" s="12" t="s">
        <v>2227</v>
      </c>
      <c r="F21" s="12" t="s">
        <v>2228</v>
      </c>
      <c r="G21" s="12" t="s">
        <v>559</v>
      </c>
      <c r="H21" s="12" t="s">
        <v>11</v>
      </c>
      <c r="J21" s="12" t="s">
        <v>152</v>
      </c>
      <c r="K21" s="12" t="s">
        <v>331</v>
      </c>
      <c r="L21" s="12" t="s">
        <v>262</v>
      </c>
      <c r="M21" s="12" t="s">
        <v>107</v>
      </c>
      <c r="N21" s="12" t="s">
        <v>2229</v>
      </c>
      <c r="O21" s="12" t="s">
        <v>109</v>
      </c>
    </row>
    <row r="22" spans="1:15" x14ac:dyDescent="0.25">
      <c r="A22" s="12" t="s">
        <v>4284</v>
      </c>
      <c r="B22" s="16" t="s">
        <v>4445</v>
      </c>
      <c r="C22" s="12" t="s">
        <v>2225</v>
      </c>
      <c r="D22" s="12" t="s">
        <v>2231</v>
      </c>
      <c r="E22" s="12" t="s">
        <v>2232</v>
      </c>
      <c r="F22" s="12" t="s">
        <v>2233</v>
      </c>
      <c r="G22" s="12" t="s">
        <v>2234</v>
      </c>
      <c r="H22" s="12" t="s">
        <v>11</v>
      </c>
      <c r="J22" s="12" t="s">
        <v>152</v>
      </c>
      <c r="K22" s="12" t="s">
        <v>2235</v>
      </c>
      <c r="L22" s="12" t="s">
        <v>262</v>
      </c>
      <c r="M22" s="12" t="s">
        <v>107</v>
      </c>
      <c r="N22" s="12" t="s">
        <v>2236</v>
      </c>
      <c r="O22" s="12" t="s">
        <v>109</v>
      </c>
    </row>
    <row r="23" spans="1:15" x14ac:dyDescent="0.25">
      <c r="A23" s="12" t="s">
        <v>4286</v>
      </c>
      <c r="B23" s="14" t="s">
        <v>4445</v>
      </c>
      <c r="C23" s="12" t="s">
        <v>632</v>
      </c>
      <c r="D23" s="12" t="s">
        <v>633</v>
      </c>
      <c r="E23" s="12" t="s">
        <v>634</v>
      </c>
      <c r="F23" s="12" t="s">
        <v>635</v>
      </c>
      <c r="G23" s="12" t="s">
        <v>624</v>
      </c>
      <c r="H23" s="12" t="s">
        <v>11</v>
      </c>
      <c r="J23" s="12" t="s">
        <v>152</v>
      </c>
      <c r="K23" s="12" t="s">
        <v>331</v>
      </c>
      <c r="L23" s="12" t="s">
        <v>625</v>
      </c>
      <c r="M23" s="12" t="s">
        <v>107</v>
      </c>
      <c r="N23" s="12" t="s">
        <v>636</v>
      </c>
      <c r="O23" s="12" t="s">
        <v>127</v>
      </c>
    </row>
    <row r="24" spans="1:15" x14ac:dyDescent="0.25">
      <c r="A24" s="12" t="s">
        <v>4285</v>
      </c>
      <c r="B24" s="14" t="s">
        <v>4445</v>
      </c>
      <c r="C24" s="12" t="s">
        <v>2824</v>
      </c>
      <c r="D24" s="12" t="s">
        <v>2825</v>
      </c>
      <c r="E24" s="12" t="s">
        <v>2826</v>
      </c>
      <c r="F24" s="12" t="s">
        <v>2827</v>
      </c>
      <c r="G24" s="12" t="s">
        <v>2828</v>
      </c>
      <c r="H24" s="12" t="s">
        <v>11</v>
      </c>
      <c r="J24" s="12" t="s">
        <v>260</v>
      </c>
      <c r="K24" s="12" t="s">
        <v>23</v>
      </c>
      <c r="L24" s="12" t="s">
        <v>1732</v>
      </c>
      <c r="M24" s="12" t="s">
        <v>2829</v>
      </c>
      <c r="N24" s="12" t="s">
        <v>2830</v>
      </c>
      <c r="O24" s="12" t="s">
        <v>1122</v>
      </c>
    </row>
    <row r="25" spans="1:15" x14ac:dyDescent="0.25">
      <c r="A25" s="12" t="s">
        <v>4285</v>
      </c>
      <c r="B25" s="14" t="s">
        <v>4445</v>
      </c>
      <c r="C25" s="12" t="s">
        <v>2831</v>
      </c>
      <c r="D25" s="12" t="s">
        <v>2832</v>
      </c>
      <c r="E25" s="12" t="s">
        <v>2833</v>
      </c>
      <c r="F25" s="12" t="s">
        <v>2834</v>
      </c>
      <c r="G25" s="12" t="s">
        <v>4361</v>
      </c>
      <c r="H25" s="12" t="s">
        <v>11</v>
      </c>
      <c r="J25" s="12" t="s">
        <v>260</v>
      </c>
      <c r="K25" s="12" t="s">
        <v>23</v>
      </c>
      <c r="L25" s="12" t="s">
        <v>1732</v>
      </c>
      <c r="M25" s="12" t="s">
        <v>2829</v>
      </c>
      <c r="N25" s="12" t="s">
        <v>2835</v>
      </c>
      <c r="O25" s="12" t="s">
        <v>1122</v>
      </c>
    </row>
    <row r="26" spans="1:15" x14ac:dyDescent="0.25">
      <c r="A26" s="12" t="s">
        <v>4287</v>
      </c>
      <c r="B26" s="14" t="s">
        <v>4445</v>
      </c>
      <c r="C26" s="12" t="s">
        <v>3497</v>
      </c>
      <c r="D26" s="12" t="s">
        <v>3498</v>
      </c>
      <c r="E26" s="12" t="s">
        <v>4407</v>
      </c>
      <c r="F26" s="12" t="s">
        <v>3499</v>
      </c>
      <c r="G26" s="12" t="s">
        <v>73</v>
      </c>
      <c r="H26" s="12" t="s">
        <v>10</v>
      </c>
      <c r="J26" s="12" t="s">
        <v>260</v>
      </c>
      <c r="K26" s="12" t="s">
        <v>3456</v>
      </c>
      <c r="L26" s="12" t="s">
        <v>887</v>
      </c>
      <c r="M26" s="12" t="s">
        <v>3495</v>
      </c>
      <c r="N26" s="12" t="s">
        <v>3500</v>
      </c>
      <c r="O26" s="12" t="s">
        <v>3501</v>
      </c>
    </row>
    <row r="27" spans="1:15" x14ac:dyDescent="0.25">
      <c r="A27" s="12" t="s">
        <v>4284</v>
      </c>
      <c r="B27" s="16" t="s">
        <v>4445</v>
      </c>
      <c r="C27" s="12" t="s">
        <v>1711</v>
      </c>
      <c r="D27" s="12" t="s">
        <v>1712</v>
      </c>
      <c r="E27" s="12" t="s">
        <v>1713</v>
      </c>
      <c r="F27" s="12" t="s">
        <v>1714</v>
      </c>
      <c r="G27" s="12" t="s">
        <v>90</v>
      </c>
      <c r="H27" s="12" t="s">
        <v>11</v>
      </c>
      <c r="L27" s="12" t="s">
        <v>1715</v>
      </c>
      <c r="M27" s="12" t="s">
        <v>1716</v>
      </c>
    </row>
    <row r="28" spans="1:15" x14ac:dyDescent="0.25">
      <c r="A28" s="12" t="s">
        <v>4286</v>
      </c>
      <c r="B28" s="14" t="s">
        <v>4445</v>
      </c>
      <c r="C28" s="12" t="s">
        <v>637</v>
      </c>
      <c r="D28" s="12" t="s">
        <v>638</v>
      </c>
      <c r="E28" s="12" t="s">
        <v>639</v>
      </c>
      <c r="F28" s="12" t="s">
        <v>640</v>
      </c>
      <c r="G28" s="12" t="s">
        <v>73</v>
      </c>
      <c r="H28" s="12" t="s">
        <v>10</v>
      </c>
      <c r="J28" s="12" t="s">
        <v>426</v>
      </c>
      <c r="K28" s="12" t="s">
        <v>116</v>
      </c>
      <c r="L28" s="12" t="s">
        <v>332</v>
      </c>
      <c r="M28" s="12" t="s">
        <v>107</v>
      </c>
      <c r="N28" s="12" t="s">
        <v>641</v>
      </c>
      <c r="O28" s="12" t="s">
        <v>109</v>
      </c>
    </row>
    <row r="29" spans="1:15" x14ac:dyDescent="0.25">
      <c r="A29" s="12" t="s">
        <v>4286</v>
      </c>
      <c r="B29" s="14" t="s">
        <v>4445</v>
      </c>
      <c r="C29" s="12" t="s">
        <v>642</v>
      </c>
      <c r="D29" s="12" t="s">
        <v>643</v>
      </c>
      <c r="E29" s="12" t="s">
        <v>644</v>
      </c>
      <c r="F29" s="12" t="s">
        <v>645</v>
      </c>
      <c r="G29" s="12" t="s">
        <v>646</v>
      </c>
      <c r="H29" s="12" t="s">
        <v>10</v>
      </c>
      <c r="J29" s="12" t="s">
        <v>426</v>
      </c>
      <c r="K29" s="12" t="s">
        <v>116</v>
      </c>
      <c r="L29" s="12" t="s">
        <v>332</v>
      </c>
      <c r="M29" s="12" t="s">
        <v>107</v>
      </c>
      <c r="N29" s="12" t="s">
        <v>647</v>
      </c>
      <c r="O29" s="12" t="s">
        <v>127</v>
      </c>
    </row>
    <row r="30" spans="1:15" x14ac:dyDescent="0.25">
      <c r="A30" s="12" t="s">
        <v>4286</v>
      </c>
      <c r="B30" s="14" t="s">
        <v>4445</v>
      </c>
      <c r="C30" s="12" t="s">
        <v>648</v>
      </c>
      <c r="D30" s="12" t="s">
        <v>649</v>
      </c>
      <c r="E30" s="12" t="s">
        <v>650</v>
      </c>
      <c r="F30" s="12" t="s">
        <v>651</v>
      </c>
      <c r="G30" s="12" t="s">
        <v>652</v>
      </c>
      <c r="H30" s="12" t="s">
        <v>10</v>
      </c>
      <c r="J30" s="12" t="s">
        <v>426</v>
      </c>
      <c r="K30" s="12" t="s">
        <v>116</v>
      </c>
      <c r="L30" s="12" t="s">
        <v>332</v>
      </c>
      <c r="M30" s="12" t="s">
        <v>107</v>
      </c>
      <c r="N30" s="12" t="s">
        <v>653</v>
      </c>
      <c r="O30" s="12" t="s">
        <v>127</v>
      </c>
    </row>
    <row r="31" spans="1:15" x14ac:dyDescent="0.25">
      <c r="A31" s="12" t="s">
        <v>4286</v>
      </c>
      <c r="B31" s="15" t="s">
        <v>4446</v>
      </c>
      <c r="C31" s="12" t="s">
        <v>499</v>
      </c>
      <c r="D31" s="12" t="s">
        <v>500</v>
      </c>
      <c r="E31" s="12" t="s">
        <v>501</v>
      </c>
      <c r="F31" s="12" t="s">
        <v>502</v>
      </c>
      <c r="G31" s="12" t="s">
        <v>4396</v>
      </c>
      <c r="H31" s="12" t="s">
        <v>10</v>
      </c>
      <c r="M31" s="12" t="s">
        <v>99</v>
      </c>
      <c r="N31" s="12" t="s">
        <v>503</v>
      </c>
    </row>
    <row r="32" spans="1:15" x14ac:dyDescent="0.25">
      <c r="A32" s="12" t="s">
        <v>4286</v>
      </c>
      <c r="B32" s="14" t="s">
        <v>4445</v>
      </c>
      <c r="C32" s="12" t="s">
        <v>69</v>
      </c>
      <c r="D32" s="12" t="s">
        <v>70</v>
      </c>
      <c r="E32" s="12" t="s">
        <v>71</v>
      </c>
      <c r="F32" s="12" t="s">
        <v>72</v>
      </c>
      <c r="G32" s="12" t="s">
        <v>73</v>
      </c>
      <c r="H32" s="12" t="s">
        <v>74</v>
      </c>
      <c r="I32" s="12" t="s">
        <v>75</v>
      </c>
      <c r="L32" s="12" t="s">
        <v>76</v>
      </c>
      <c r="M32" s="12" t="s">
        <v>77</v>
      </c>
      <c r="O32" s="12" t="s">
        <v>78</v>
      </c>
    </row>
    <row r="33" spans="1:15" x14ac:dyDescent="0.25">
      <c r="A33" s="12" t="s">
        <v>4286</v>
      </c>
      <c r="B33" s="14" t="s">
        <v>4445</v>
      </c>
      <c r="C33" s="12" t="s">
        <v>654</v>
      </c>
      <c r="D33" s="12" t="s">
        <v>655</v>
      </c>
      <c r="E33" s="12" t="s">
        <v>656</v>
      </c>
      <c r="F33" s="12" t="s">
        <v>657</v>
      </c>
      <c r="G33" s="12" t="s">
        <v>658</v>
      </c>
      <c r="H33" s="12" t="s">
        <v>10</v>
      </c>
      <c r="I33" s="12" t="s">
        <v>84</v>
      </c>
      <c r="M33" s="12" t="s">
        <v>99</v>
      </c>
      <c r="O33" s="12" t="s">
        <v>78</v>
      </c>
    </row>
    <row r="34" spans="1:15" x14ac:dyDescent="0.25">
      <c r="A34" s="12" t="s">
        <v>4286</v>
      </c>
      <c r="B34" s="14" t="s">
        <v>4445</v>
      </c>
      <c r="C34" s="12" t="s">
        <v>659</v>
      </c>
      <c r="D34" s="12" t="s">
        <v>660</v>
      </c>
      <c r="E34" s="12" t="s">
        <v>661</v>
      </c>
      <c r="F34" s="12" t="s">
        <v>662</v>
      </c>
      <c r="G34" s="12" t="s">
        <v>663</v>
      </c>
      <c r="H34" s="12" t="s">
        <v>10</v>
      </c>
      <c r="I34" s="12" t="s">
        <v>84</v>
      </c>
      <c r="M34" s="12" t="s">
        <v>99</v>
      </c>
      <c r="O34" s="12" t="s">
        <v>78</v>
      </c>
    </row>
    <row r="35" spans="1:15" x14ac:dyDescent="0.25">
      <c r="A35" s="12" t="s">
        <v>4286</v>
      </c>
      <c r="B35" s="15" t="s">
        <v>4446</v>
      </c>
      <c r="C35" s="12" t="s">
        <v>504</v>
      </c>
      <c r="D35" s="12" t="s">
        <v>505</v>
      </c>
      <c r="E35" s="12" t="s">
        <v>506</v>
      </c>
      <c r="F35" s="12" t="s">
        <v>502</v>
      </c>
      <c r="G35" s="12" t="s">
        <v>507</v>
      </c>
      <c r="H35" s="12" t="s">
        <v>11</v>
      </c>
      <c r="M35" s="12" t="s">
        <v>99</v>
      </c>
      <c r="N35" s="12">
        <v>9999</v>
      </c>
      <c r="O35" s="12" t="s">
        <v>326</v>
      </c>
    </row>
    <row r="36" spans="1:15" x14ac:dyDescent="0.25">
      <c r="A36" s="12" t="s">
        <v>4286</v>
      </c>
      <c r="B36" s="14" t="s">
        <v>4445</v>
      </c>
      <c r="C36" s="12" t="s">
        <v>574</v>
      </c>
      <c r="D36" s="12" t="s">
        <v>575</v>
      </c>
      <c r="E36" s="12" t="s">
        <v>576</v>
      </c>
      <c r="F36" s="12" t="s">
        <v>577</v>
      </c>
      <c r="G36" s="12" t="s">
        <v>4398</v>
      </c>
      <c r="H36" s="12" t="s">
        <v>10</v>
      </c>
      <c r="M36" s="12" t="s">
        <v>99</v>
      </c>
      <c r="N36" s="12">
        <v>9999</v>
      </c>
      <c r="O36" s="12" t="s">
        <v>326</v>
      </c>
    </row>
    <row r="37" spans="1:15" x14ac:dyDescent="0.25">
      <c r="A37" s="12" t="s">
        <v>4286</v>
      </c>
      <c r="B37" s="14" t="s">
        <v>4445</v>
      </c>
      <c r="C37" s="12" t="s">
        <v>664</v>
      </c>
      <c r="D37" s="12" t="s">
        <v>665</v>
      </c>
      <c r="E37" s="12" t="s">
        <v>644</v>
      </c>
      <c r="F37" s="12" t="s">
        <v>645</v>
      </c>
      <c r="G37" s="12" t="s">
        <v>73</v>
      </c>
      <c r="H37" s="12" t="s">
        <v>10</v>
      </c>
      <c r="I37" s="12" t="s">
        <v>84</v>
      </c>
      <c r="M37" s="12" t="s">
        <v>99</v>
      </c>
      <c r="N37" s="12" t="s">
        <v>647</v>
      </c>
      <c r="O37" s="12" t="s">
        <v>127</v>
      </c>
    </row>
    <row r="38" spans="1:15" x14ac:dyDescent="0.25">
      <c r="A38" s="12" t="s">
        <v>4286</v>
      </c>
      <c r="B38" s="14" t="s">
        <v>4445</v>
      </c>
      <c r="C38" s="14" t="s">
        <v>666</v>
      </c>
      <c r="D38" s="12" t="s">
        <v>667</v>
      </c>
      <c r="E38" s="12" t="s">
        <v>668</v>
      </c>
      <c r="F38" s="12" t="s">
        <v>669</v>
      </c>
      <c r="G38" s="12" t="s">
        <v>4399</v>
      </c>
      <c r="H38" s="12" t="s">
        <v>11</v>
      </c>
      <c r="J38" s="12" t="s">
        <v>670</v>
      </c>
      <c r="K38" s="12" t="s">
        <v>116</v>
      </c>
      <c r="L38" s="12" t="s">
        <v>671</v>
      </c>
      <c r="M38" s="12" t="s">
        <v>107</v>
      </c>
      <c r="N38" s="12" t="s">
        <v>672</v>
      </c>
      <c r="O38" s="12" t="s">
        <v>109</v>
      </c>
    </row>
    <row r="39" spans="1:15" x14ac:dyDescent="0.25">
      <c r="A39" s="12" t="s">
        <v>4286</v>
      </c>
      <c r="B39" s="14" t="s">
        <v>4445</v>
      </c>
      <c r="C39" s="12" t="s">
        <v>673</v>
      </c>
      <c r="D39" s="12" t="s">
        <v>649</v>
      </c>
      <c r="E39" s="12" t="s">
        <v>650</v>
      </c>
      <c r="F39" s="12" t="s">
        <v>651</v>
      </c>
      <c r="G39" s="12" t="s">
        <v>73</v>
      </c>
      <c r="H39" s="12" t="s">
        <v>10</v>
      </c>
      <c r="I39" s="12" t="s">
        <v>84</v>
      </c>
      <c r="L39" s="12" t="s">
        <v>76</v>
      </c>
      <c r="M39" s="12" t="s">
        <v>99</v>
      </c>
      <c r="N39" s="12" t="s">
        <v>653</v>
      </c>
      <c r="O39" s="12" t="s">
        <v>127</v>
      </c>
    </row>
    <row r="40" spans="1:15" x14ac:dyDescent="0.25">
      <c r="A40" s="12" t="s">
        <v>4286</v>
      </c>
      <c r="B40" s="16" t="s">
        <v>4445</v>
      </c>
      <c r="C40" s="16" t="s">
        <v>79</v>
      </c>
      <c r="D40" s="12" t="s">
        <v>80</v>
      </c>
      <c r="E40" s="12" t="s">
        <v>81</v>
      </c>
      <c r="F40" s="12" t="s">
        <v>82</v>
      </c>
      <c r="G40" s="12" t="s">
        <v>83</v>
      </c>
      <c r="H40" s="12" t="s">
        <v>11</v>
      </c>
      <c r="I40" s="12" t="s">
        <v>84</v>
      </c>
      <c r="L40" s="12" t="s">
        <v>76</v>
      </c>
      <c r="M40" s="12" t="s">
        <v>85</v>
      </c>
      <c r="O40" s="12" t="s">
        <v>78</v>
      </c>
    </row>
    <row r="41" spans="1:15" x14ac:dyDescent="0.25">
      <c r="A41" s="12" t="s">
        <v>4286</v>
      </c>
      <c r="B41" s="14" t="s">
        <v>4445</v>
      </c>
      <c r="C41" s="12" t="s">
        <v>322</v>
      </c>
      <c r="D41" s="12" t="s">
        <v>323</v>
      </c>
      <c r="E41" s="12" t="s">
        <v>324</v>
      </c>
      <c r="F41" s="12" t="s">
        <v>325</v>
      </c>
      <c r="G41" s="12" t="s">
        <v>4387</v>
      </c>
      <c r="H41" s="12" t="s">
        <v>11</v>
      </c>
      <c r="M41" s="12" t="s">
        <v>99</v>
      </c>
      <c r="N41" s="12">
        <v>9999</v>
      </c>
      <c r="O41" s="12" t="s">
        <v>326</v>
      </c>
    </row>
    <row r="42" spans="1:15" x14ac:dyDescent="0.25">
      <c r="A42" s="12" t="s">
        <v>4460</v>
      </c>
      <c r="B42" s="14" t="s">
        <v>4447</v>
      </c>
      <c r="C42" s="12" t="s">
        <v>1343</v>
      </c>
      <c r="D42" s="12" t="s">
        <v>1344</v>
      </c>
      <c r="E42" s="12" t="s">
        <v>1345</v>
      </c>
      <c r="F42" s="12" t="s">
        <v>1346</v>
      </c>
      <c r="G42" s="12" t="s">
        <v>1347</v>
      </c>
      <c r="H42" s="12" t="s">
        <v>11</v>
      </c>
      <c r="I42" s="12" t="s">
        <v>1136</v>
      </c>
      <c r="L42" s="12" t="s">
        <v>76</v>
      </c>
      <c r="M42" s="12" t="s">
        <v>99</v>
      </c>
      <c r="N42" s="12" t="s">
        <v>503</v>
      </c>
      <c r="O42" s="12" t="s">
        <v>1112</v>
      </c>
    </row>
    <row r="43" spans="1:15" x14ac:dyDescent="0.25">
      <c r="A43" s="12" t="s">
        <v>4284</v>
      </c>
      <c r="B43" s="15" t="s">
        <v>4447</v>
      </c>
      <c r="C43" s="12" t="s">
        <v>1717</v>
      </c>
      <c r="D43" s="12" t="s">
        <v>1718</v>
      </c>
      <c r="E43" s="12" t="s">
        <v>1719</v>
      </c>
      <c r="F43" s="12" t="s">
        <v>1719</v>
      </c>
      <c r="G43" s="12" t="s">
        <v>1720</v>
      </c>
      <c r="H43" s="12" t="s">
        <v>11</v>
      </c>
      <c r="M43" s="12" t="s">
        <v>99</v>
      </c>
      <c r="N43" s="12" t="s">
        <v>503</v>
      </c>
      <c r="O43" s="12" t="s">
        <v>78</v>
      </c>
    </row>
    <row r="44" spans="1:15" x14ac:dyDescent="0.25">
      <c r="A44" s="12" t="s">
        <v>4460</v>
      </c>
      <c r="B44" s="16" t="s">
        <v>4446</v>
      </c>
      <c r="C44" s="12" t="s">
        <v>1526</v>
      </c>
      <c r="D44" s="12" t="s">
        <v>1527</v>
      </c>
      <c r="E44" s="12" t="s">
        <v>1528</v>
      </c>
      <c r="F44" s="12" t="s">
        <v>1498</v>
      </c>
      <c r="G44" s="12" t="s">
        <v>1529</v>
      </c>
      <c r="H44" s="12" t="s">
        <v>11</v>
      </c>
      <c r="I44" s="12" t="s">
        <v>4316</v>
      </c>
      <c r="L44" s="12" t="s">
        <v>1503</v>
      </c>
      <c r="M44" s="12" t="s">
        <v>99</v>
      </c>
      <c r="N44" s="12" t="s">
        <v>503</v>
      </c>
      <c r="O44" s="12" t="s">
        <v>1112</v>
      </c>
    </row>
    <row r="45" spans="1:15" x14ac:dyDescent="0.25">
      <c r="A45" s="12" t="s">
        <v>4286</v>
      </c>
      <c r="B45" s="15" t="s">
        <v>4446</v>
      </c>
      <c r="C45" s="12" t="s">
        <v>86</v>
      </c>
      <c r="D45" s="12" t="s">
        <v>87</v>
      </c>
      <c r="E45" s="12" t="s">
        <v>88</v>
      </c>
      <c r="F45" s="12" t="s">
        <v>89</v>
      </c>
      <c r="G45" s="12" t="s">
        <v>90</v>
      </c>
      <c r="J45" s="12" t="s">
        <v>91</v>
      </c>
      <c r="L45" s="12" t="s">
        <v>92</v>
      </c>
      <c r="M45" s="12" t="s">
        <v>93</v>
      </c>
      <c r="O45" s="12" t="s">
        <v>78</v>
      </c>
    </row>
    <row r="46" spans="1:15" x14ac:dyDescent="0.25">
      <c r="A46" s="12" t="s">
        <v>4287</v>
      </c>
      <c r="B46" s="14" t="s">
        <v>4445</v>
      </c>
      <c r="C46" s="12" t="s">
        <v>3508</v>
      </c>
      <c r="D46" s="12" t="s">
        <v>3509</v>
      </c>
      <c r="E46" s="12" t="s">
        <v>3510</v>
      </c>
      <c r="F46" s="12" t="s">
        <v>3511</v>
      </c>
      <c r="G46" s="12" t="s">
        <v>73</v>
      </c>
      <c r="H46" s="12" t="s">
        <v>13</v>
      </c>
      <c r="J46" s="12" t="s">
        <v>260</v>
      </c>
      <c r="K46" s="12" t="s">
        <v>3456</v>
      </c>
      <c r="L46" s="12" t="s">
        <v>3512</v>
      </c>
      <c r="M46" s="12" t="s">
        <v>3495</v>
      </c>
      <c r="N46" s="12" t="s">
        <v>3513</v>
      </c>
      <c r="O46" s="12" t="s">
        <v>3501</v>
      </c>
    </row>
    <row r="47" spans="1:15" x14ac:dyDescent="0.25">
      <c r="A47" s="12" t="s">
        <v>4285</v>
      </c>
      <c r="B47" s="14" t="s">
        <v>4445</v>
      </c>
      <c r="C47" s="12" t="s">
        <v>2839</v>
      </c>
      <c r="D47" s="12" t="s">
        <v>2840</v>
      </c>
      <c r="E47" s="12" t="s">
        <v>2841</v>
      </c>
      <c r="F47" s="12" t="s">
        <v>2842</v>
      </c>
      <c r="G47" s="12" t="s">
        <v>73</v>
      </c>
      <c r="H47" s="12" t="s">
        <v>39</v>
      </c>
      <c r="M47" s="12" t="s">
        <v>1624</v>
      </c>
    </row>
    <row r="48" spans="1:15" x14ac:dyDescent="0.25">
      <c r="A48" s="12" t="s">
        <v>4460</v>
      </c>
      <c r="B48" s="14" t="s">
        <v>4445</v>
      </c>
      <c r="C48" s="12" t="s">
        <v>1384</v>
      </c>
      <c r="D48" s="12" t="s">
        <v>1385</v>
      </c>
      <c r="E48" s="12" t="s">
        <v>1386</v>
      </c>
      <c r="F48" s="12" t="s">
        <v>1387</v>
      </c>
      <c r="G48" s="12" t="s">
        <v>1388</v>
      </c>
      <c r="H48" s="12" t="s">
        <v>11</v>
      </c>
      <c r="M48" s="12" t="s">
        <v>99</v>
      </c>
    </row>
    <row r="49" spans="1:15" x14ac:dyDescent="0.25">
      <c r="A49" s="12" t="s">
        <v>4460</v>
      </c>
      <c r="B49" s="14" t="s">
        <v>4445</v>
      </c>
      <c r="C49" s="12" t="s">
        <v>1389</v>
      </c>
      <c r="D49" s="12" t="s">
        <v>1390</v>
      </c>
      <c r="E49" s="12" t="s">
        <v>1391</v>
      </c>
      <c r="F49" s="12" t="s">
        <v>1387</v>
      </c>
      <c r="G49" s="12" t="s">
        <v>1388</v>
      </c>
      <c r="H49" s="12" t="s">
        <v>11</v>
      </c>
      <c r="M49" s="12" t="s">
        <v>99</v>
      </c>
    </row>
    <row r="50" spans="1:15" x14ac:dyDescent="0.25">
      <c r="A50" s="12" t="s">
        <v>4460</v>
      </c>
      <c r="B50" s="14" t="s">
        <v>4445</v>
      </c>
      <c r="C50" s="12" t="s">
        <v>1378</v>
      </c>
      <c r="D50" s="12" t="s">
        <v>1378</v>
      </c>
      <c r="E50" s="12" t="s">
        <v>145</v>
      </c>
      <c r="F50" s="12" t="s">
        <v>145</v>
      </c>
      <c r="G50" s="12" t="s">
        <v>145</v>
      </c>
      <c r="M50" s="12" t="s">
        <v>99</v>
      </c>
    </row>
    <row r="51" spans="1:15" x14ac:dyDescent="0.25">
      <c r="A51" s="12" t="s">
        <v>4460</v>
      </c>
      <c r="B51" s="14" t="s">
        <v>4445</v>
      </c>
      <c r="C51" s="12" t="s">
        <v>1250</v>
      </c>
      <c r="D51" s="12" t="s">
        <v>1251</v>
      </c>
      <c r="E51" s="12" t="s">
        <v>1252</v>
      </c>
      <c r="F51" s="12" t="s">
        <v>1253</v>
      </c>
      <c r="G51" s="12" t="s">
        <v>1254</v>
      </c>
      <c r="H51" s="12" t="s">
        <v>11</v>
      </c>
      <c r="J51" s="12" t="s">
        <v>1255</v>
      </c>
      <c r="K51" s="12" t="s">
        <v>218</v>
      </c>
      <c r="L51" s="12" t="s">
        <v>1256</v>
      </c>
      <c r="M51" s="12" t="s">
        <v>107</v>
      </c>
      <c r="N51" s="12" t="s">
        <v>1257</v>
      </c>
      <c r="O51" s="12" t="s">
        <v>1122</v>
      </c>
    </row>
    <row r="52" spans="1:15" x14ac:dyDescent="0.25">
      <c r="A52" s="12" t="s">
        <v>4460</v>
      </c>
      <c r="B52" s="14" t="s">
        <v>4447</v>
      </c>
      <c r="C52" s="12" t="s">
        <v>1332</v>
      </c>
      <c r="D52" s="12" t="s">
        <v>1333</v>
      </c>
      <c r="E52" s="12" t="s">
        <v>1334</v>
      </c>
      <c r="F52" s="12" t="s">
        <v>1335</v>
      </c>
      <c r="G52" s="12" t="s">
        <v>1336</v>
      </c>
      <c r="H52" s="12" t="s">
        <v>11</v>
      </c>
      <c r="M52" s="12" t="s">
        <v>99</v>
      </c>
      <c r="N52" s="12" t="s">
        <v>1337</v>
      </c>
      <c r="O52" s="12" t="s">
        <v>1122</v>
      </c>
    </row>
    <row r="53" spans="1:15" x14ac:dyDescent="0.25">
      <c r="A53" s="12" t="s">
        <v>4460</v>
      </c>
      <c r="B53" s="14" t="s">
        <v>4445</v>
      </c>
      <c r="C53" s="12" t="s">
        <v>1338</v>
      </c>
      <c r="D53" s="12" t="s">
        <v>1339</v>
      </c>
      <c r="E53" s="12" t="s">
        <v>1340</v>
      </c>
      <c r="F53" s="12" t="s">
        <v>1341</v>
      </c>
      <c r="G53" s="12" t="s">
        <v>1336</v>
      </c>
      <c r="H53" s="12" t="s">
        <v>11</v>
      </c>
      <c r="J53" s="12" t="s">
        <v>260</v>
      </c>
      <c r="K53" s="12" t="s">
        <v>23</v>
      </c>
      <c r="L53" s="12" t="s">
        <v>1151</v>
      </c>
      <c r="M53" s="12" t="s">
        <v>99</v>
      </c>
      <c r="N53" s="12" t="s">
        <v>1342</v>
      </c>
      <c r="O53" s="12" t="s">
        <v>1122</v>
      </c>
    </row>
    <row r="54" spans="1:15" x14ac:dyDescent="0.25">
      <c r="A54" s="12" t="s">
        <v>4284</v>
      </c>
      <c r="B54" s="14" t="s">
        <v>4445</v>
      </c>
      <c r="C54" s="12" t="s">
        <v>2230</v>
      </c>
      <c r="D54" s="12" t="s">
        <v>2238</v>
      </c>
      <c r="E54" s="12" t="s">
        <v>2239</v>
      </c>
      <c r="F54" s="12" t="s">
        <v>2240</v>
      </c>
      <c r="G54" s="12" t="s">
        <v>2241</v>
      </c>
      <c r="H54" s="12" t="s">
        <v>11</v>
      </c>
      <c r="J54" s="12" t="s">
        <v>152</v>
      </c>
      <c r="K54" s="12" t="s">
        <v>1934</v>
      </c>
      <c r="L54" s="12" t="s">
        <v>618</v>
      </c>
      <c r="M54" s="12" t="s">
        <v>107</v>
      </c>
      <c r="N54" s="12" t="s">
        <v>2242</v>
      </c>
      <c r="O54" s="12" t="s">
        <v>109</v>
      </c>
    </row>
    <row r="55" spans="1:15" x14ac:dyDescent="0.25">
      <c r="A55" s="12" t="s">
        <v>4286</v>
      </c>
      <c r="B55" s="14" t="s">
        <v>4445</v>
      </c>
      <c r="C55" s="12" t="s">
        <v>674</v>
      </c>
      <c r="D55" s="12" t="s">
        <v>675</v>
      </c>
      <c r="E55" s="12" t="s">
        <v>4327</v>
      </c>
      <c r="F55" s="12" t="s">
        <v>676</v>
      </c>
      <c r="G55" s="12" t="s">
        <v>677</v>
      </c>
      <c r="H55" s="12" t="s">
        <v>11</v>
      </c>
      <c r="I55" s="12" t="s">
        <v>547</v>
      </c>
      <c r="L55" s="12" t="s">
        <v>678</v>
      </c>
      <c r="M55" s="12" t="s">
        <v>99</v>
      </c>
      <c r="O55" s="12" t="s">
        <v>78</v>
      </c>
    </row>
    <row r="56" spans="1:15" x14ac:dyDescent="0.25">
      <c r="A56" s="12" t="s">
        <v>4286</v>
      </c>
      <c r="B56" s="14" t="s">
        <v>4445</v>
      </c>
      <c r="C56" s="12" t="s">
        <v>679</v>
      </c>
      <c r="D56" s="12" t="s">
        <v>680</v>
      </c>
      <c r="E56" s="12" t="s">
        <v>681</v>
      </c>
      <c r="F56" s="12" t="s">
        <v>682</v>
      </c>
      <c r="G56" s="12" t="s">
        <v>4400</v>
      </c>
      <c r="H56" s="12" t="s">
        <v>11</v>
      </c>
      <c r="J56" s="12" t="s">
        <v>426</v>
      </c>
      <c r="K56" s="12" t="s">
        <v>116</v>
      </c>
      <c r="L56" s="12" t="s">
        <v>683</v>
      </c>
      <c r="M56" s="12" t="s">
        <v>107</v>
      </c>
      <c r="N56" s="12" t="s">
        <v>684</v>
      </c>
      <c r="O56" s="12" t="s">
        <v>127</v>
      </c>
    </row>
    <row r="57" spans="1:15" x14ac:dyDescent="0.25">
      <c r="A57" s="12" t="s">
        <v>4460</v>
      </c>
      <c r="B57" s="14" t="s">
        <v>4445</v>
      </c>
      <c r="C57" s="12" t="s">
        <v>1495</v>
      </c>
      <c r="D57" s="12" t="s">
        <v>1496</v>
      </c>
      <c r="E57" s="12" t="s">
        <v>1497</v>
      </c>
      <c r="F57" s="12" t="s">
        <v>1498</v>
      </c>
      <c r="G57" s="12" t="s">
        <v>73</v>
      </c>
      <c r="H57" s="12" t="s">
        <v>11</v>
      </c>
      <c r="I57" s="12" t="s">
        <v>4316</v>
      </c>
      <c r="L57" s="12" t="s">
        <v>1499</v>
      </c>
      <c r="M57" s="12" t="s">
        <v>99</v>
      </c>
      <c r="N57" s="12" t="s">
        <v>503</v>
      </c>
      <c r="O57" s="12" t="s">
        <v>1112</v>
      </c>
    </row>
    <row r="58" spans="1:15" x14ac:dyDescent="0.25">
      <c r="A58" s="12" t="s">
        <v>4460</v>
      </c>
      <c r="B58" s="14" t="s">
        <v>4445</v>
      </c>
      <c r="C58" s="12" t="s">
        <v>1123</v>
      </c>
      <c r="D58" s="12" t="s">
        <v>1124</v>
      </c>
      <c r="E58" s="12" t="s">
        <v>1125</v>
      </c>
      <c r="F58" s="12" t="s">
        <v>1126</v>
      </c>
      <c r="G58" s="12" t="s">
        <v>1127</v>
      </c>
      <c r="H58" s="12" t="s">
        <v>11</v>
      </c>
      <c r="J58" s="12" t="s">
        <v>1128</v>
      </c>
      <c r="K58" s="12" t="s">
        <v>169</v>
      </c>
      <c r="L58" s="12" t="s">
        <v>1129</v>
      </c>
      <c r="M58" s="12" t="s">
        <v>107</v>
      </c>
      <c r="N58" s="12" t="s">
        <v>1130</v>
      </c>
      <c r="O58" s="12" t="s">
        <v>1122</v>
      </c>
    </row>
    <row r="59" spans="1:15" x14ac:dyDescent="0.25">
      <c r="A59" s="12" t="s">
        <v>4284</v>
      </c>
      <c r="B59" s="14" t="s">
        <v>4445</v>
      </c>
      <c r="C59" s="12" t="s">
        <v>2076</v>
      </c>
      <c r="D59" s="12" t="s">
        <v>2077</v>
      </c>
      <c r="E59" s="12" t="s">
        <v>2078</v>
      </c>
      <c r="F59" s="12" t="s">
        <v>495</v>
      </c>
      <c r="G59" s="12" t="s">
        <v>2079</v>
      </c>
      <c r="H59" s="12" t="s">
        <v>11</v>
      </c>
      <c r="J59" s="12" t="s">
        <v>260</v>
      </c>
      <c r="K59" s="12" t="s">
        <v>497</v>
      </c>
      <c r="L59" s="12" t="s">
        <v>76</v>
      </c>
      <c r="M59" s="12" t="s">
        <v>107</v>
      </c>
      <c r="N59" s="12" t="s">
        <v>2080</v>
      </c>
      <c r="O59" s="12" t="s">
        <v>127</v>
      </c>
    </row>
    <row r="60" spans="1:15" x14ac:dyDescent="0.25">
      <c r="A60" s="12" t="s">
        <v>4284</v>
      </c>
      <c r="B60" s="14" t="s">
        <v>4445</v>
      </c>
      <c r="C60" s="12" t="s">
        <v>2081</v>
      </c>
      <c r="D60" s="12" t="s">
        <v>2082</v>
      </c>
      <c r="E60" s="12" t="s">
        <v>2083</v>
      </c>
      <c r="F60" s="12" t="s">
        <v>495</v>
      </c>
      <c r="G60" s="12" t="s">
        <v>2084</v>
      </c>
      <c r="H60" s="12" t="s">
        <v>11</v>
      </c>
      <c r="J60" s="12" t="s">
        <v>260</v>
      </c>
      <c r="K60" s="12" t="s">
        <v>497</v>
      </c>
      <c r="L60" s="12" t="s">
        <v>76</v>
      </c>
      <c r="M60" s="12" t="s">
        <v>107</v>
      </c>
      <c r="N60" s="12" t="s">
        <v>2085</v>
      </c>
      <c r="O60" s="12" t="s">
        <v>929</v>
      </c>
    </row>
    <row r="61" spans="1:15" x14ac:dyDescent="0.25">
      <c r="A61" s="12" t="s">
        <v>4284</v>
      </c>
      <c r="B61" s="14" t="s">
        <v>4445</v>
      </c>
      <c r="C61" s="12" t="s">
        <v>1721</v>
      </c>
      <c r="D61" s="12" t="s">
        <v>1722</v>
      </c>
      <c r="E61" s="12" t="s">
        <v>1723</v>
      </c>
      <c r="F61" s="12" t="s">
        <v>1724</v>
      </c>
      <c r="G61" s="12" t="s">
        <v>1725</v>
      </c>
      <c r="H61" s="12" t="s">
        <v>11</v>
      </c>
      <c r="J61" s="12" t="s">
        <v>260</v>
      </c>
      <c r="K61" s="12" t="s">
        <v>442</v>
      </c>
      <c r="L61" s="12" t="s">
        <v>262</v>
      </c>
      <c r="M61" s="12" t="s">
        <v>107</v>
      </c>
      <c r="N61" s="12" t="s">
        <v>1726</v>
      </c>
      <c r="O61" s="12" t="s">
        <v>109</v>
      </c>
    </row>
    <row r="62" spans="1:15" x14ac:dyDescent="0.25">
      <c r="A62" s="12" t="s">
        <v>4460</v>
      </c>
      <c r="B62" s="14" t="s">
        <v>4445</v>
      </c>
      <c r="C62" s="12" t="s">
        <v>1238</v>
      </c>
      <c r="D62" s="12" t="s">
        <v>1239</v>
      </c>
      <c r="E62" s="12" t="s">
        <v>1240</v>
      </c>
      <c r="F62" s="12" t="s">
        <v>1241</v>
      </c>
      <c r="G62" s="12" t="s">
        <v>114</v>
      </c>
      <c r="H62" s="12" t="s">
        <v>11</v>
      </c>
      <c r="J62" s="12" t="s">
        <v>885</v>
      </c>
      <c r="K62" s="12" t="s">
        <v>1229</v>
      </c>
      <c r="L62" s="12" t="s">
        <v>1230</v>
      </c>
      <c r="M62" s="12" t="s">
        <v>107</v>
      </c>
      <c r="N62" s="12" t="s">
        <v>1242</v>
      </c>
    </row>
    <row r="63" spans="1:15" x14ac:dyDescent="0.25">
      <c r="A63" s="12" t="s">
        <v>4460</v>
      </c>
      <c r="B63" s="14" t="s">
        <v>4445</v>
      </c>
      <c r="C63" s="12" t="s">
        <v>1232</v>
      </c>
      <c r="D63" s="12" t="s">
        <v>1233</v>
      </c>
      <c r="E63" s="12" t="s">
        <v>1234</v>
      </c>
      <c r="F63" s="12" t="s">
        <v>1235</v>
      </c>
      <c r="G63" s="12" t="s">
        <v>98</v>
      </c>
      <c r="H63" s="12" t="s">
        <v>11</v>
      </c>
      <c r="J63" s="12" t="s">
        <v>1236</v>
      </c>
      <c r="K63" s="12" t="s">
        <v>1065</v>
      </c>
      <c r="L63" s="12" t="s">
        <v>1230</v>
      </c>
      <c r="M63" s="12" t="s">
        <v>107</v>
      </c>
      <c r="N63" s="12" t="s">
        <v>1237</v>
      </c>
      <c r="O63" s="12" t="s">
        <v>1122</v>
      </c>
    </row>
    <row r="64" spans="1:15" x14ac:dyDescent="0.25">
      <c r="A64" s="12" t="s">
        <v>4287</v>
      </c>
      <c r="B64" s="14" t="s">
        <v>4445</v>
      </c>
      <c r="C64" s="12" t="s">
        <v>3525</v>
      </c>
      <c r="D64" s="12" t="s">
        <v>4408</v>
      </c>
      <c r="E64" s="12" t="s">
        <v>3526</v>
      </c>
      <c r="F64" s="12" t="s">
        <v>3527</v>
      </c>
      <c r="G64" s="12" t="s">
        <v>3528</v>
      </c>
      <c r="H64" s="12" t="s">
        <v>11</v>
      </c>
      <c r="J64" s="12" t="s">
        <v>260</v>
      </c>
      <c r="K64" s="12" t="s">
        <v>23</v>
      </c>
      <c r="L64" s="12" t="s">
        <v>3529</v>
      </c>
      <c r="M64" s="12" t="s">
        <v>3495</v>
      </c>
      <c r="N64" s="12" t="s">
        <v>3530</v>
      </c>
      <c r="O64" s="12" t="s">
        <v>3531</v>
      </c>
    </row>
    <row r="65" spans="1:15" x14ac:dyDescent="0.25">
      <c r="A65" s="12" t="s">
        <v>4285</v>
      </c>
      <c r="B65" s="14" t="s">
        <v>4445</v>
      </c>
      <c r="C65" s="12" t="s">
        <v>2843</v>
      </c>
      <c r="D65" s="12" t="s">
        <v>2844</v>
      </c>
      <c r="E65" s="12" t="s">
        <v>2845</v>
      </c>
      <c r="F65" s="12" t="s">
        <v>2846</v>
      </c>
      <c r="G65" s="12" t="s">
        <v>259</v>
      </c>
      <c r="H65" s="12" t="s">
        <v>10</v>
      </c>
      <c r="M65" s="12" t="s">
        <v>1624</v>
      </c>
    </row>
    <row r="66" spans="1:15" x14ac:dyDescent="0.25">
      <c r="A66" s="12" t="s">
        <v>4285</v>
      </c>
      <c r="B66" s="14" t="s">
        <v>4445</v>
      </c>
      <c r="C66" s="12" t="s">
        <v>2847</v>
      </c>
      <c r="D66" s="12" t="s">
        <v>2848</v>
      </c>
      <c r="E66" s="12" t="s">
        <v>2849</v>
      </c>
      <c r="F66" s="12" t="s">
        <v>2850</v>
      </c>
      <c r="G66" s="12" t="s">
        <v>73</v>
      </c>
      <c r="H66" s="12" t="s">
        <v>11</v>
      </c>
      <c r="M66" s="12" t="s">
        <v>1624</v>
      </c>
    </row>
    <row r="67" spans="1:15" x14ac:dyDescent="0.25">
      <c r="A67" s="12" t="s">
        <v>4287</v>
      </c>
      <c r="B67" s="14" t="s">
        <v>4445</v>
      </c>
      <c r="C67" s="12" t="s">
        <v>3532</v>
      </c>
      <c r="D67" s="12" t="s">
        <v>3533</v>
      </c>
      <c r="E67" s="12" t="s">
        <v>4409</v>
      </c>
      <c r="F67" s="12" t="s">
        <v>4410</v>
      </c>
      <c r="G67" s="12" t="s">
        <v>4411</v>
      </c>
      <c r="H67" s="12" t="s">
        <v>11</v>
      </c>
      <c r="J67" s="12" t="s">
        <v>260</v>
      </c>
      <c r="K67" s="12" t="s">
        <v>3534</v>
      </c>
      <c r="L67" s="12" t="s">
        <v>1101</v>
      </c>
      <c r="M67" s="12" t="s">
        <v>3495</v>
      </c>
      <c r="N67" s="12" t="s">
        <v>3535</v>
      </c>
      <c r="O67" s="12" t="s">
        <v>3536</v>
      </c>
    </row>
    <row r="68" spans="1:15" x14ac:dyDescent="0.25">
      <c r="A68" s="12" t="s">
        <v>4287</v>
      </c>
      <c r="B68" s="14" t="s">
        <v>4445</v>
      </c>
      <c r="C68" s="12" t="s">
        <v>3537</v>
      </c>
      <c r="D68" s="12" t="s">
        <v>3538</v>
      </c>
      <c r="E68" s="12" t="s">
        <v>3539</v>
      </c>
      <c r="F68" s="12" t="s">
        <v>3540</v>
      </c>
      <c r="G68" s="12" t="s">
        <v>3541</v>
      </c>
      <c r="H68" s="12" t="s">
        <v>11</v>
      </c>
      <c r="J68" s="12" t="s">
        <v>200</v>
      </c>
      <c r="K68" s="12" t="s">
        <v>169</v>
      </c>
      <c r="L68" s="12" t="s">
        <v>490</v>
      </c>
      <c r="M68" s="12" t="s">
        <v>3495</v>
      </c>
      <c r="N68" s="12" t="s">
        <v>3542</v>
      </c>
      <c r="O68" s="12" t="s">
        <v>3536</v>
      </c>
    </row>
    <row r="69" spans="1:15" x14ac:dyDescent="0.25">
      <c r="A69" s="12" t="s">
        <v>4284</v>
      </c>
      <c r="B69" s="14" t="s">
        <v>4445</v>
      </c>
      <c r="C69" s="12" t="s">
        <v>2086</v>
      </c>
      <c r="D69" s="12" t="s">
        <v>2087</v>
      </c>
      <c r="E69" s="12" t="s">
        <v>2088</v>
      </c>
      <c r="F69" s="12" t="s">
        <v>2089</v>
      </c>
      <c r="G69" s="12" t="s">
        <v>2090</v>
      </c>
      <c r="H69" s="12" t="s">
        <v>11</v>
      </c>
      <c r="J69" s="12" t="s">
        <v>260</v>
      </c>
      <c r="K69" s="12" t="s">
        <v>141</v>
      </c>
      <c r="L69" s="12" t="s">
        <v>1101</v>
      </c>
      <c r="M69" s="12" t="s">
        <v>107</v>
      </c>
      <c r="N69" s="12" t="s">
        <v>2091</v>
      </c>
      <c r="O69" s="12" t="s">
        <v>109</v>
      </c>
    </row>
    <row r="70" spans="1:15" x14ac:dyDescent="0.25">
      <c r="A70" s="12" t="s">
        <v>4284</v>
      </c>
      <c r="B70" s="14" t="s">
        <v>4445</v>
      </c>
      <c r="C70" s="12" t="s">
        <v>1727</v>
      </c>
      <c r="D70" s="12" t="s">
        <v>1728</v>
      </c>
      <c r="E70" s="12" t="s">
        <v>1729</v>
      </c>
      <c r="F70" s="12" t="s">
        <v>1730</v>
      </c>
      <c r="G70" s="12" t="s">
        <v>1731</v>
      </c>
      <c r="H70" s="12" t="s">
        <v>11</v>
      </c>
      <c r="J70" s="12" t="s">
        <v>260</v>
      </c>
      <c r="K70" s="12" t="s">
        <v>124</v>
      </c>
      <c r="L70" s="12" t="s">
        <v>1732</v>
      </c>
      <c r="M70" s="12" t="s">
        <v>107</v>
      </c>
      <c r="N70" s="12" t="s">
        <v>1733</v>
      </c>
      <c r="O70" s="12" t="s">
        <v>109</v>
      </c>
    </row>
    <row r="71" spans="1:15" x14ac:dyDescent="0.25">
      <c r="A71" s="12" t="s">
        <v>4284</v>
      </c>
      <c r="B71" s="14" t="s">
        <v>4445</v>
      </c>
      <c r="C71" s="12" t="s">
        <v>1734</v>
      </c>
      <c r="D71" s="12" t="s">
        <v>1735</v>
      </c>
      <c r="E71" s="12" t="s">
        <v>1736</v>
      </c>
      <c r="F71" s="12" t="s">
        <v>1730</v>
      </c>
      <c r="G71" s="12" t="s">
        <v>1737</v>
      </c>
      <c r="H71" s="12" t="s">
        <v>11</v>
      </c>
      <c r="J71" s="12" t="s">
        <v>260</v>
      </c>
      <c r="K71" s="12" t="s">
        <v>124</v>
      </c>
      <c r="L71" s="12" t="s">
        <v>117</v>
      </c>
      <c r="M71" s="12" t="s">
        <v>107</v>
      </c>
      <c r="N71" s="12" t="s">
        <v>1738</v>
      </c>
      <c r="O71" s="12" t="s">
        <v>929</v>
      </c>
    </row>
    <row r="72" spans="1:15" x14ac:dyDescent="0.25">
      <c r="A72" s="12" t="s">
        <v>4284</v>
      </c>
      <c r="B72" s="15" t="s">
        <v>4446</v>
      </c>
      <c r="C72" s="12" t="s">
        <v>2092</v>
      </c>
      <c r="D72" s="12" t="s">
        <v>2093</v>
      </c>
      <c r="E72" s="12" t="s">
        <v>2094</v>
      </c>
      <c r="F72" s="12" t="s">
        <v>2095</v>
      </c>
      <c r="G72" s="12" t="s">
        <v>2096</v>
      </c>
      <c r="H72" s="12" t="s">
        <v>11</v>
      </c>
      <c r="J72" s="12" t="s">
        <v>2097</v>
      </c>
      <c r="K72" s="12" t="s">
        <v>294</v>
      </c>
      <c r="L72" s="12" t="s">
        <v>2098</v>
      </c>
      <c r="M72" s="12" t="s">
        <v>2099</v>
      </c>
    </row>
    <row r="73" spans="1:15" x14ac:dyDescent="0.25">
      <c r="A73" s="12" t="s">
        <v>4284</v>
      </c>
      <c r="B73" s="15" t="s">
        <v>4446</v>
      </c>
      <c r="C73" s="12" t="s">
        <v>2100</v>
      </c>
      <c r="D73" s="12" t="s">
        <v>2101</v>
      </c>
      <c r="E73" s="12" t="s">
        <v>2102</v>
      </c>
      <c r="F73" s="12" t="s">
        <v>2103</v>
      </c>
      <c r="G73" s="12" t="s">
        <v>90</v>
      </c>
      <c r="H73" s="12" t="s">
        <v>11</v>
      </c>
      <c r="L73" s="12" t="s">
        <v>2104</v>
      </c>
      <c r="M73" s="12" t="s">
        <v>2105</v>
      </c>
    </row>
    <row r="74" spans="1:15" x14ac:dyDescent="0.25">
      <c r="A74" s="12" t="s">
        <v>4284</v>
      </c>
      <c r="B74" s="14" t="s">
        <v>4445</v>
      </c>
      <c r="C74" s="12" t="s">
        <v>2063</v>
      </c>
      <c r="M74" s="12" t="s">
        <v>2061</v>
      </c>
    </row>
    <row r="75" spans="1:15" x14ac:dyDescent="0.25">
      <c r="A75" s="12" t="s">
        <v>4286</v>
      </c>
      <c r="B75" s="16" t="s">
        <v>4446</v>
      </c>
      <c r="C75" s="12" t="s">
        <v>100</v>
      </c>
      <c r="D75" s="12" t="s">
        <v>101</v>
      </c>
      <c r="E75" s="12" t="s">
        <v>102</v>
      </c>
      <c r="F75" s="12" t="s">
        <v>103</v>
      </c>
      <c r="G75" s="12" t="s">
        <v>104</v>
      </c>
      <c r="H75" s="12" t="s">
        <v>11</v>
      </c>
      <c r="J75" s="12" t="s">
        <v>105</v>
      </c>
      <c r="K75" s="12" t="s">
        <v>23</v>
      </c>
      <c r="L75" s="12" t="s">
        <v>106</v>
      </c>
      <c r="M75" s="12" t="s">
        <v>107</v>
      </c>
      <c r="N75" s="12" t="s">
        <v>108</v>
      </c>
      <c r="O75" s="12" t="s">
        <v>109</v>
      </c>
    </row>
    <row r="76" spans="1:15" x14ac:dyDescent="0.25">
      <c r="A76" s="12" t="s">
        <v>4285</v>
      </c>
      <c r="B76" s="14" t="s">
        <v>4445</v>
      </c>
      <c r="C76" s="12" t="s">
        <v>2851</v>
      </c>
      <c r="D76" s="12" t="s">
        <v>2852</v>
      </c>
      <c r="E76" s="12" t="s">
        <v>2853</v>
      </c>
      <c r="F76" s="12" t="s">
        <v>2854</v>
      </c>
      <c r="G76" s="12" t="s">
        <v>2855</v>
      </c>
      <c r="H76" s="12" t="s">
        <v>11</v>
      </c>
      <c r="J76" s="12" t="s">
        <v>260</v>
      </c>
      <c r="K76" s="12" t="s">
        <v>23</v>
      </c>
      <c r="L76" s="12" t="s">
        <v>1732</v>
      </c>
      <c r="M76" s="12" t="s">
        <v>2829</v>
      </c>
      <c r="N76" s="12" t="s">
        <v>2856</v>
      </c>
      <c r="O76" s="12" t="s">
        <v>1122</v>
      </c>
    </row>
    <row r="77" spans="1:15" x14ac:dyDescent="0.25">
      <c r="A77" s="12" t="s">
        <v>4284</v>
      </c>
      <c r="B77" s="14" t="s">
        <v>4445</v>
      </c>
      <c r="C77" s="12" t="s">
        <v>2237</v>
      </c>
      <c r="D77" s="12" t="s">
        <v>2244</v>
      </c>
      <c r="E77" s="12" t="s">
        <v>2245</v>
      </c>
      <c r="F77" s="12" t="s">
        <v>2246</v>
      </c>
      <c r="G77" s="12" t="s">
        <v>2247</v>
      </c>
      <c r="H77" s="12" t="s">
        <v>11</v>
      </c>
      <c r="J77" s="12" t="s">
        <v>208</v>
      </c>
      <c r="K77" s="12" t="s">
        <v>209</v>
      </c>
      <c r="L77" s="12" t="s">
        <v>210</v>
      </c>
      <c r="M77" s="12" t="s">
        <v>107</v>
      </c>
      <c r="N77" s="12" t="s">
        <v>2248</v>
      </c>
      <c r="O77" s="12" t="s">
        <v>109</v>
      </c>
    </row>
    <row r="78" spans="1:15" x14ac:dyDescent="0.25">
      <c r="A78" s="12" t="s">
        <v>4284</v>
      </c>
      <c r="B78" s="14" t="s">
        <v>4445</v>
      </c>
      <c r="C78" s="12" t="s">
        <v>2243</v>
      </c>
      <c r="D78" s="12" t="s">
        <v>2250</v>
      </c>
      <c r="E78" s="12" t="s">
        <v>2251</v>
      </c>
      <c r="F78" s="12" t="s">
        <v>2252</v>
      </c>
      <c r="G78" s="12" t="s">
        <v>2253</v>
      </c>
      <c r="H78" s="12" t="s">
        <v>11</v>
      </c>
      <c r="J78" s="12" t="s">
        <v>208</v>
      </c>
      <c r="K78" s="12" t="s">
        <v>209</v>
      </c>
      <c r="L78" s="12" t="s">
        <v>991</v>
      </c>
      <c r="M78" s="12" t="s">
        <v>107</v>
      </c>
      <c r="N78" s="12" t="s">
        <v>2254</v>
      </c>
      <c r="O78" s="12" t="s">
        <v>109</v>
      </c>
    </row>
    <row r="79" spans="1:15" x14ac:dyDescent="0.25">
      <c r="A79" s="12" t="s">
        <v>4284</v>
      </c>
      <c r="B79" s="14" t="s">
        <v>4445</v>
      </c>
      <c r="C79" s="12" t="s">
        <v>2249</v>
      </c>
      <c r="D79" s="12" t="s">
        <v>2256</v>
      </c>
      <c r="E79" s="12" t="s">
        <v>2257</v>
      </c>
      <c r="F79" s="12" t="s">
        <v>2258</v>
      </c>
      <c r="G79" s="12" t="s">
        <v>4347</v>
      </c>
      <c r="H79" s="12" t="s">
        <v>11</v>
      </c>
      <c r="J79" s="12" t="s">
        <v>152</v>
      </c>
      <c r="K79" s="12" t="s">
        <v>346</v>
      </c>
      <c r="L79" s="12" t="s">
        <v>76</v>
      </c>
      <c r="M79" s="12" t="s">
        <v>107</v>
      </c>
      <c r="N79" s="12" t="s">
        <v>2259</v>
      </c>
      <c r="O79" s="12" t="s">
        <v>127</v>
      </c>
    </row>
    <row r="80" spans="1:15" x14ac:dyDescent="0.25">
      <c r="A80" s="12" t="s">
        <v>4284</v>
      </c>
      <c r="B80" s="14" t="s">
        <v>4445</v>
      </c>
      <c r="C80" s="12" t="s">
        <v>1739</v>
      </c>
      <c r="D80" s="12" t="s">
        <v>1740</v>
      </c>
      <c r="E80" s="12" t="s">
        <v>1741</v>
      </c>
      <c r="L80" s="12" t="s">
        <v>1742</v>
      </c>
      <c r="M80" s="12" t="s">
        <v>367</v>
      </c>
    </row>
    <row r="81" spans="1:15" x14ac:dyDescent="0.25">
      <c r="A81" s="12" t="s">
        <v>4284</v>
      </c>
      <c r="B81" s="14" t="s">
        <v>4445</v>
      </c>
      <c r="C81" s="12" t="s">
        <v>1743</v>
      </c>
      <c r="D81" s="12" t="s">
        <v>1744</v>
      </c>
      <c r="E81" s="12" t="s">
        <v>1741</v>
      </c>
      <c r="F81" s="12" t="s">
        <v>1745</v>
      </c>
      <c r="L81" s="12" t="s">
        <v>1742</v>
      </c>
      <c r="M81" s="12" t="s">
        <v>367</v>
      </c>
    </row>
    <row r="82" spans="1:15" x14ac:dyDescent="0.25">
      <c r="A82" s="12" t="s">
        <v>4460</v>
      </c>
      <c r="B82" s="14" t="s">
        <v>4445</v>
      </c>
      <c r="C82" s="12" t="s">
        <v>1500</v>
      </c>
      <c r="D82" s="12" t="s">
        <v>1501</v>
      </c>
      <c r="E82" s="12" t="s">
        <v>1502</v>
      </c>
      <c r="F82" s="12" t="s">
        <v>1498</v>
      </c>
      <c r="G82" s="12" t="s">
        <v>73</v>
      </c>
      <c r="H82" s="12" t="s">
        <v>11</v>
      </c>
      <c r="I82" s="12" t="s">
        <v>1492</v>
      </c>
      <c r="L82" s="12" t="s">
        <v>1503</v>
      </c>
      <c r="M82" s="12" t="s">
        <v>99</v>
      </c>
      <c r="N82" s="12" t="s">
        <v>503</v>
      </c>
      <c r="O82" s="12" t="s">
        <v>1112</v>
      </c>
    </row>
    <row r="83" spans="1:15" x14ac:dyDescent="0.25">
      <c r="A83" s="12" t="s">
        <v>4286</v>
      </c>
      <c r="B83" s="14" t="s">
        <v>4445</v>
      </c>
      <c r="C83" s="12" t="s">
        <v>692</v>
      </c>
      <c r="D83" s="12" t="s">
        <v>693</v>
      </c>
      <c r="E83" s="12" t="s">
        <v>694</v>
      </c>
      <c r="F83" s="12" t="s">
        <v>695</v>
      </c>
      <c r="G83" s="12" t="s">
        <v>696</v>
      </c>
      <c r="H83" s="12" t="s">
        <v>11</v>
      </c>
      <c r="J83" s="12" t="s">
        <v>105</v>
      </c>
      <c r="K83" s="12" t="s">
        <v>23</v>
      </c>
      <c r="L83" s="12" t="s">
        <v>311</v>
      </c>
      <c r="M83" s="12" t="s">
        <v>107</v>
      </c>
      <c r="N83" s="12" t="s">
        <v>697</v>
      </c>
      <c r="O83" s="12" t="s">
        <v>127</v>
      </c>
    </row>
    <row r="84" spans="1:15" x14ac:dyDescent="0.25">
      <c r="A84" s="12" t="s">
        <v>4285</v>
      </c>
      <c r="B84" s="14" t="s">
        <v>4445</v>
      </c>
      <c r="C84" s="12" t="s">
        <v>2857</v>
      </c>
      <c r="D84" s="12" t="s">
        <v>2858</v>
      </c>
      <c r="E84" s="12" t="s">
        <v>2859</v>
      </c>
      <c r="F84" s="12" t="s">
        <v>2860</v>
      </c>
      <c r="G84" s="12" t="s">
        <v>4362</v>
      </c>
      <c r="H84" s="12" t="s">
        <v>10</v>
      </c>
      <c r="J84" s="12" t="s">
        <v>2861</v>
      </c>
      <c r="K84" s="12" t="s">
        <v>2862</v>
      </c>
      <c r="L84" s="12" t="s">
        <v>347</v>
      </c>
      <c r="M84" s="12" t="s">
        <v>2829</v>
      </c>
      <c r="N84" s="12" t="s">
        <v>2863</v>
      </c>
    </row>
    <row r="85" spans="1:15" x14ac:dyDescent="0.25">
      <c r="A85" s="12" t="s">
        <v>4284</v>
      </c>
      <c r="B85" s="15" t="s">
        <v>4446</v>
      </c>
      <c r="C85" s="12" t="s">
        <v>2065</v>
      </c>
      <c r="M85" s="12" t="s">
        <v>2061</v>
      </c>
    </row>
    <row r="86" spans="1:15" x14ac:dyDescent="0.25">
      <c r="A86" s="12" t="s">
        <v>4284</v>
      </c>
      <c r="B86" s="15" t="s">
        <v>4446</v>
      </c>
      <c r="C86" s="12" t="s">
        <v>2067</v>
      </c>
      <c r="M86" s="12" t="s">
        <v>2061</v>
      </c>
    </row>
    <row r="87" spans="1:15" x14ac:dyDescent="0.25">
      <c r="A87" s="12" t="s">
        <v>4284</v>
      </c>
      <c r="B87" s="14" t="s">
        <v>4445</v>
      </c>
      <c r="C87" s="12" t="s">
        <v>1746</v>
      </c>
      <c r="D87" s="12" t="s">
        <v>1747</v>
      </c>
      <c r="E87" s="12" t="s">
        <v>1748</v>
      </c>
      <c r="F87" s="12" t="s">
        <v>1749</v>
      </c>
      <c r="G87" s="12" t="s">
        <v>1750</v>
      </c>
      <c r="H87" s="12" t="s">
        <v>11</v>
      </c>
      <c r="J87" s="12" t="s">
        <v>260</v>
      </c>
      <c r="K87" s="12" t="s">
        <v>497</v>
      </c>
      <c r="L87" s="12" t="s">
        <v>76</v>
      </c>
      <c r="M87" s="12" t="s">
        <v>107</v>
      </c>
      <c r="N87" s="12" t="s">
        <v>1751</v>
      </c>
      <c r="O87" s="12" t="s">
        <v>127</v>
      </c>
    </row>
    <row r="88" spans="1:15" x14ac:dyDescent="0.25">
      <c r="A88" s="12" t="s">
        <v>4284</v>
      </c>
      <c r="B88" s="14" t="s">
        <v>4445</v>
      </c>
      <c r="C88" s="12" t="s">
        <v>1752</v>
      </c>
      <c r="D88" s="12" t="s">
        <v>1753</v>
      </c>
      <c r="E88" s="12" t="s">
        <v>1754</v>
      </c>
      <c r="F88" s="12" t="s">
        <v>1755</v>
      </c>
      <c r="G88" s="12" t="s">
        <v>1756</v>
      </c>
      <c r="H88" s="12" t="s">
        <v>11</v>
      </c>
      <c r="J88" s="12" t="s">
        <v>260</v>
      </c>
      <c r="K88" s="12" t="s">
        <v>23</v>
      </c>
      <c r="L88" s="12" t="s">
        <v>311</v>
      </c>
      <c r="M88" s="12" t="s">
        <v>107</v>
      </c>
      <c r="N88" s="12" t="s">
        <v>1757</v>
      </c>
      <c r="O88" s="12" t="s">
        <v>109</v>
      </c>
    </row>
    <row r="89" spans="1:15" x14ac:dyDescent="0.25">
      <c r="A89" s="12" t="s">
        <v>4284</v>
      </c>
      <c r="B89" s="14" t="s">
        <v>4445</v>
      </c>
      <c r="C89" s="12" t="s">
        <v>1758</v>
      </c>
      <c r="D89" s="12" t="s">
        <v>1759</v>
      </c>
      <c r="E89" s="12" t="s">
        <v>1760</v>
      </c>
      <c r="F89" s="12" t="s">
        <v>1761</v>
      </c>
      <c r="G89" s="12" t="s">
        <v>1762</v>
      </c>
      <c r="H89" s="12" t="s">
        <v>11</v>
      </c>
      <c r="J89" s="12" t="s">
        <v>260</v>
      </c>
      <c r="K89" s="12" t="s">
        <v>23</v>
      </c>
      <c r="L89" s="12" t="s">
        <v>76</v>
      </c>
      <c r="M89" s="12" t="s">
        <v>107</v>
      </c>
      <c r="N89" s="12" t="s">
        <v>1763</v>
      </c>
      <c r="O89" s="12" t="s">
        <v>109</v>
      </c>
    </row>
    <row r="90" spans="1:15" x14ac:dyDescent="0.25">
      <c r="A90" s="12" t="s">
        <v>4284</v>
      </c>
      <c r="B90" s="14" t="s">
        <v>4445</v>
      </c>
      <c r="C90" s="12" t="s">
        <v>1764</v>
      </c>
      <c r="D90" s="12" t="s">
        <v>1765</v>
      </c>
      <c r="E90" s="12" t="s">
        <v>1766</v>
      </c>
      <c r="F90" s="12" t="s">
        <v>1724</v>
      </c>
      <c r="G90" s="12" t="s">
        <v>1767</v>
      </c>
      <c r="H90" s="12" t="s">
        <v>11</v>
      </c>
      <c r="J90" s="12" t="s">
        <v>260</v>
      </c>
      <c r="K90" s="12" t="s">
        <v>442</v>
      </c>
      <c r="L90" s="12" t="s">
        <v>262</v>
      </c>
      <c r="M90" s="12" t="s">
        <v>107</v>
      </c>
      <c r="N90" s="12" t="s">
        <v>1768</v>
      </c>
      <c r="O90" s="12" t="s">
        <v>109</v>
      </c>
    </row>
    <row r="91" spans="1:15" x14ac:dyDescent="0.25">
      <c r="A91" s="12" t="s">
        <v>4284</v>
      </c>
      <c r="B91" s="14" t="s">
        <v>4445</v>
      </c>
      <c r="C91" s="12" t="s">
        <v>1769</v>
      </c>
      <c r="D91" s="12" t="s">
        <v>1770</v>
      </c>
      <c r="E91" s="12" t="s">
        <v>1771</v>
      </c>
      <c r="F91" s="12" t="s">
        <v>1730</v>
      </c>
      <c r="G91" s="12" t="s">
        <v>1772</v>
      </c>
      <c r="H91" s="12" t="s">
        <v>11</v>
      </c>
      <c r="J91" s="12" t="s">
        <v>260</v>
      </c>
      <c r="K91" s="12" t="s">
        <v>124</v>
      </c>
      <c r="L91" s="12" t="s">
        <v>117</v>
      </c>
      <c r="M91" s="12" t="s">
        <v>107</v>
      </c>
      <c r="N91" s="12" t="s">
        <v>1773</v>
      </c>
      <c r="O91" s="12" t="s">
        <v>109</v>
      </c>
    </row>
    <row r="92" spans="1:15" x14ac:dyDescent="0.25">
      <c r="A92" s="12" t="s">
        <v>4284</v>
      </c>
      <c r="B92" s="14" t="s">
        <v>4445</v>
      </c>
      <c r="C92" s="12" t="s">
        <v>1774</v>
      </c>
      <c r="D92" s="12" t="s">
        <v>1775</v>
      </c>
      <c r="E92" s="12" t="s">
        <v>1776</v>
      </c>
      <c r="F92" s="12" t="s">
        <v>1777</v>
      </c>
      <c r="G92" s="12" t="s">
        <v>1778</v>
      </c>
      <c r="H92" s="12" t="s">
        <v>11</v>
      </c>
      <c r="J92" s="12" t="s">
        <v>1779</v>
      </c>
      <c r="K92" s="12" t="s">
        <v>23</v>
      </c>
      <c r="L92" s="12" t="s">
        <v>1780</v>
      </c>
      <c r="M92" s="12" t="s">
        <v>107</v>
      </c>
      <c r="N92" s="12" t="s">
        <v>1781</v>
      </c>
      <c r="O92" s="12" t="s">
        <v>127</v>
      </c>
    </row>
    <row r="93" spans="1:15" x14ac:dyDescent="0.25">
      <c r="A93" s="12" t="s">
        <v>4284</v>
      </c>
      <c r="B93" s="14" t="s">
        <v>4445</v>
      </c>
      <c r="C93" s="12" t="s">
        <v>2255</v>
      </c>
      <c r="D93" s="12" t="s">
        <v>2261</v>
      </c>
      <c r="E93" s="12" t="s">
        <v>2262</v>
      </c>
      <c r="F93" s="12" t="s">
        <v>2263</v>
      </c>
      <c r="G93" s="12" t="s">
        <v>2264</v>
      </c>
      <c r="H93" s="12" t="s">
        <v>10</v>
      </c>
      <c r="J93" s="12" t="s">
        <v>260</v>
      </c>
      <c r="K93" s="12" t="s">
        <v>23</v>
      </c>
      <c r="L93" s="12" t="s">
        <v>262</v>
      </c>
      <c r="M93" s="12" t="s">
        <v>107</v>
      </c>
      <c r="N93" s="12" t="s">
        <v>2265</v>
      </c>
      <c r="O93" s="12" t="s">
        <v>127</v>
      </c>
    </row>
    <row r="94" spans="1:15" x14ac:dyDescent="0.25">
      <c r="A94" s="12" t="s">
        <v>4285</v>
      </c>
      <c r="B94" s="16" t="s">
        <v>4447</v>
      </c>
      <c r="C94" s="12" t="s">
        <v>2864</v>
      </c>
      <c r="D94" s="12" t="s">
        <v>2865</v>
      </c>
      <c r="E94" s="12" t="s">
        <v>2866</v>
      </c>
      <c r="F94" s="12" t="s">
        <v>2867</v>
      </c>
      <c r="G94" s="12" t="s">
        <v>2868</v>
      </c>
      <c r="H94" s="12" t="s">
        <v>11</v>
      </c>
      <c r="J94" s="12" t="s">
        <v>2869</v>
      </c>
      <c r="K94" s="12" t="s">
        <v>116</v>
      </c>
      <c r="L94" s="12" t="s">
        <v>1732</v>
      </c>
      <c r="M94" s="12" t="s">
        <v>1624</v>
      </c>
      <c r="N94" s="12" t="s">
        <v>2870</v>
      </c>
      <c r="O94" s="12" t="s">
        <v>1144</v>
      </c>
    </row>
    <row r="95" spans="1:15" x14ac:dyDescent="0.25">
      <c r="A95" s="12" t="s">
        <v>4460</v>
      </c>
      <c r="B95" s="16" t="s">
        <v>4445</v>
      </c>
      <c r="C95" s="12" t="s">
        <v>110</v>
      </c>
      <c r="D95" s="12" t="s">
        <v>111</v>
      </c>
      <c r="E95" s="12" t="s">
        <v>112</v>
      </c>
      <c r="F95" s="12" t="s">
        <v>113</v>
      </c>
      <c r="G95" s="12" t="s">
        <v>114</v>
      </c>
      <c r="H95" s="12" t="s">
        <v>11</v>
      </c>
      <c r="J95" s="12" t="s">
        <v>115</v>
      </c>
      <c r="K95" s="12" t="s">
        <v>116</v>
      </c>
      <c r="L95" s="12" t="s">
        <v>117</v>
      </c>
      <c r="M95" s="12" t="s">
        <v>107</v>
      </c>
      <c r="N95" s="12" t="s">
        <v>118</v>
      </c>
      <c r="O95" s="12" t="s">
        <v>109</v>
      </c>
    </row>
    <row r="96" spans="1:15" x14ac:dyDescent="0.25">
      <c r="A96" s="12" t="s">
        <v>4287</v>
      </c>
      <c r="B96" s="14" t="s">
        <v>4445</v>
      </c>
      <c r="C96" s="12" t="s">
        <v>4413</v>
      </c>
      <c r="D96" s="12" t="s">
        <v>3560</v>
      </c>
      <c r="E96" s="12" t="s">
        <v>3561</v>
      </c>
      <c r="F96" s="12" t="s">
        <v>3562</v>
      </c>
      <c r="G96" s="12" t="s">
        <v>3563</v>
      </c>
      <c r="H96" s="12" t="s">
        <v>10</v>
      </c>
      <c r="J96" s="12" t="s">
        <v>260</v>
      </c>
      <c r="K96" s="12" t="s">
        <v>3564</v>
      </c>
      <c r="L96" s="12" t="s">
        <v>885</v>
      </c>
      <c r="M96" s="12" t="s">
        <v>3495</v>
      </c>
      <c r="N96" s="12" t="s">
        <v>3565</v>
      </c>
      <c r="O96" s="12" t="s">
        <v>3566</v>
      </c>
    </row>
    <row r="97" spans="1:15" x14ac:dyDescent="0.25">
      <c r="A97" s="12" t="s">
        <v>4287</v>
      </c>
      <c r="B97" s="14" t="s">
        <v>4445</v>
      </c>
      <c r="C97" s="12" t="s">
        <v>3550</v>
      </c>
      <c r="D97" s="12" t="s">
        <v>3551</v>
      </c>
      <c r="E97" s="12" t="s">
        <v>3552</v>
      </c>
      <c r="F97" s="12" t="s">
        <v>3553</v>
      </c>
      <c r="G97" s="12" t="s">
        <v>73</v>
      </c>
      <c r="H97" s="12" t="s">
        <v>10</v>
      </c>
      <c r="J97" s="12" t="s">
        <v>260</v>
      </c>
      <c r="K97" s="12" t="s">
        <v>3456</v>
      </c>
      <c r="L97" s="12" t="s">
        <v>887</v>
      </c>
      <c r="M97" s="12" t="s">
        <v>3495</v>
      </c>
      <c r="N97" s="12" t="s">
        <v>3554</v>
      </c>
      <c r="O97" s="12" t="s">
        <v>3501</v>
      </c>
    </row>
    <row r="98" spans="1:15" x14ac:dyDescent="0.25">
      <c r="A98" s="12" t="s">
        <v>4287</v>
      </c>
      <c r="B98" s="14" t="s">
        <v>4445</v>
      </c>
      <c r="C98" s="12" t="s">
        <v>3555</v>
      </c>
      <c r="D98" s="12" t="s">
        <v>3556</v>
      </c>
      <c r="E98" s="12" t="s">
        <v>3557</v>
      </c>
      <c r="F98" s="12" t="s">
        <v>3558</v>
      </c>
      <c r="G98" s="12" t="s">
        <v>4412</v>
      </c>
      <c r="H98" s="12" t="s">
        <v>10</v>
      </c>
      <c r="J98" s="12" t="s">
        <v>260</v>
      </c>
      <c r="K98" s="12" t="s">
        <v>23</v>
      </c>
      <c r="L98" s="12" t="s">
        <v>262</v>
      </c>
      <c r="M98" s="12" t="s">
        <v>3495</v>
      </c>
      <c r="N98" s="12" t="s">
        <v>3559</v>
      </c>
      <c r="O98" s="12" t="s">
        <v>78</v>
      </c>
    </row>
    <row r="99" spans="1:15" x14ac:dyDescent="0.25">
      <c r="A99" s="12" t="s">
        <v>4287</v>
      </c>
      <c r="B99" s="14" t="s">
        <v>4445</v>
      </c>
      <c r="C99" s="12" t="s">
        <v>3567</v>
      </c>
      <c r="D99" s="12" t="s">
        <v>3568</v>
      </c>
      <c r="E99" s="12" t="s">
        <v>3569</v>
      </c>
      <c r="F99" s="12" t="s">
        <v>3570</v>
      </c>
      <c r="L99" s="12" t="s">
        <v>3571</v>
      </c>
      <c r="M99" s="12" t="s">
        <v>367</v>
      </c>
    </row>
    <row r="100" spans="1:15" x14ac:dyDescent="0.25">
      <c r="A100" s="12" t="s">
        <v>4286</v>
      </c>
      <c r="B100" s="14" t="s">
        <v>4445</v>
      </c>
      <c r="C100" s="12" t="s">
        <v>119</v>
      </c>
      <c r="D100" s="12" t="s">
        <v>120</v>
      </c>
      <c r="E100" s="12" t="s">
        <v>121</v>
      </c>
      <c r="F100" s="12" t="s">
        <v>122</v>
      </c>
      <c r="G100" s="12" t="s">
        <v>123</v>
      </c>
      <c r="H100" s="12" t="s">
        <v>10</v>
      </c>
      <c r="J100" s="12" t="s">
        <v>105</v>
      </c>
      <c r="K100" s="12" t="s">
        <v>124</v>
      </c>
      <c r="L100" s="12" t="s">
        <v>125</v>
      </c>
      <c r="M100" s="12" t="s">
        <v>107</v>
      </c>
      <c r="N100" s="12" t="s">
        <v>126</v>
      </c>
      <c r="O100" s="12" t="s">
        <v>127</v>
      </c>
    </row>
    <row r="101" spans="1:15" x14ac:dyDescent="0.25">
      <c r="A101" s="12" t="s">
        <v>4460</v>
      </c>
      <c r="B101" s="14" t="s">
        <v>4445</v>
      </c>
      <c r="C101" s="12" t="s">
        <v>1264</v>
      </c>
      <c r="D101" s="12" t="s">
        <v>1265</v>
      </c>
      <c r="E101" s="12" t="s">
        <v>1266</v>
      </c>
      <c r="F101" s="12" t="s">
        <v>1253</v>
      </c>
      <c r="G101" s="12" t="s">
        <v>1267</v>
      </c>
      <c r="H101" s="12" t="s">
        <v>11</v>
      </c>
      <c r="J101" s="12" t="s">
        <v>1255</v>
      </c>
      <c r="K101" s="12" t="s">
        <v>218</v>
      </c>
      <c r="L101" s="12" t="s">
        <v>1256</v>
      </c>
      <c r="M101" s="12" t="s">
        <v>107</v>
      </c>
      <c r="N101" s="12" t="s">
        <v>1268</v>
      </c>
      <c r="O101" s="12" t="s">
        <v>1122</v>
      </c>
    </row>
    <row r="102" spans="1:15" x14ac:dyDescent="0.25">
      <c r="A102" s="12" t="s">
        <v>4285</v>
      </c>
      <c r="B102" s="14" t="s">
        <v>4445</v>
      </c>
      <c r="C102" s="12" t="s">
        <v>2871</v>
      </c>
      <c r="D102" s="12" t="s">
        <v>2872</v>
      </c>
      <c r="E102" s="12" t="s">
        <v>2873</v>
      </c>
      <c r="F102" s="12" t="s">
        <v>2874</v>
      </c>
      <c r="H102" s="12" t="s">
        <v>10</v>
      </c>
      <c r="K102" s="12" t="s">
        <v>2875</v>
      </c>
      <c r="L102" s="12" t="s">
        <v>2876</v>
      </c>
      <c r="M102" s="12" t="s">
        <v>367</v>
      </c>
    </row>
    <row r="103" spans="1:15" x14ac:dyDescent="0.25">
      <c r="A103" s="12" t="s">
        <v>4285</v>
      </c>
      <c r="B103" s="14" t="s">
        <v>4445</v>
      </c>
      <c r="C103" s="12" t="s">
        <v>2877</v>
      </c>
      <c r="D103" s="12" t="s">
        <v>2878</v>
      </c>
      <c r="E103" s="12" t="s">
        <v>2879</v>
      </c>
      <c r="F103" s="12" t="s">
        <v>2880</v>
      </c>
      <c r="G103" s="12" t="s">
        <v>4363</v>
      </c>
      <c r="H103" s="12" t="s">
        <v>10</v>
      </c>
      <c r="J103" s="12" t="s">
        <v>2545</v>
      </c>
      <c r="K103" s="12" t="s">
        <v>2862</v>
      </c>
      <c r="L103" s="12" t="s">
        <v>2881</v>
      </c>
      <c r="M103" s="12" t="s">
        <v>2829</v>
      </c>
      <c r="N103" s="12" t="s">
        <v>2882</v>
      </c>
    </row>
    <row r="104" spans="1:15" x14ac:dyDescent="0.25">
      <c r="A104" s="12" t="s">
        <v>4285</v>
      </c>
      <c r="B104" s="14" t="s">
        <v>4445</v>
      </c>
      <c r="C104" s="12" t="s">
        <v>2883</v>
      </c>
      <c r="D104" s="12" t="s">
        <v>2884</v>
      </c>
      <c r="E104" s="12" t="s">
        <v>2879</v>
      </c>
      <c r="F104" s="12" t="s">
        <v>2880</v>
      </c>
      <c r="G104" s="12" t="s">
        <v>4364</v>
      </c>
      <c r="H104" s="12" t="s">
        <v>11</v>
      </c>
      <c r="M104" s="12" t="s">
        <v>1624</v>
      </c>
      <c r="N104" s="12" t="s">
        <v>2882</v>
      </c>
      <c r="O104" s="12" t="s">
        <v>1122</v>
      </c>
    </row>
    <row r="105" spans="1:15" x14ac:dyDescent="0.25">
      <c r="A105" s="12" t="s">
        <v>4285</v>
      </c>
      <c r="B105" s="14" t="s">
        <v>4445</v>
      </c>
      <c r="C105" s="12" t="s">
        <v>2885</v>
      </c>
      <c r="D105" s="12" t="s">
        <v>2886</v>
      </c>
      <c r="E105" s="12" t="s">
        <v>2887</v>
      </c>
      <c r="F105" s="12" t="s">
        <v>2888</v>
      </c>
      <c r="G105" s="12" t="s">
        <v>4365</v>
      </c>
      <c r="H105" s="12" t="s">
        <v>11</v>
      </c>
      <c r="J105" s="12" t="s">
        <v>2889</v>
      </c>
      <c r="K105" s="12" t="s">
        <v>2890</v>
      </c>
      <c r="L105" s="12" t="s">
        <v>2891</v>
      </c>
      <c r="M105" s="12" t="s">
        <v>2829</v>
      </c>
      <c r="N105" s="12" t="s">
        <v>2892</v>
      </c>
      <c r="O105" s="12" t="s">
        <v>1144</v>
      </c>
    </row>
    <row r="106" spans="1:15" x14ac:dyDescent="0.25">
      <c r="A106" s="12" t="s">
        <v>4285</v>
      </c>
      <c r="B106" s="14" t="s">
        <v>4445</v>
      </c>
      <c r="C106" s="12" t="s">
        <v>2885</v>
      </c>
      <c r="D106" s="12" t="s">
        <v>4366</v>
      </c>
      <c r="E106" s="12" t="s">
        <v>2893</v>
      </c>
      <c r="F106" s="12" t="s">
        <v>2894</v>
      </c>
      <c r="G106" s="12" t="s">
        <v>2895</v>
      </c>
      <c r="H106" s="12" t="s">
        <v>11</v>
      </c>
      <c r="J106" s="12" t="s">
        <v>2889</v>
      </c>
      <c r="K106" s="12" t="s">
        <v>2896</v>
      </c>
      <c r="L106" s="12" t="s">
        <v>532</v>
      </c>
      <c r="M106" s="12" t="s">
        <v>1624</v>
      </c>
      <c r="N106" s="12" t="s">
        <v>2897</v>
      </c>
      <c r="O106" s="12" t="s">
        <v>1122</v>
      </c>
    </row>
    <row r="107" spans="1:15" x14ac:dyDescent="0.25">
      <c r="A107" s="12" t="s">
        <v>4285</v>
      </c>
      <c r="B107" s="14" t="s">
        <v>4445</v>
      </c>
      <c r="C107" s="12" t="s">
        <v>2885</v>
      </c>
      <c r="D107" s="12" t="s">
        <v>2898</v>
      </c>
      <c r="E107" s="12" t="s">
        <v>2899</v>
      </c>
      <c r="F107" s="12" t="s">
        <v>2900</v>
      </c>
      <c r="G107" s="12" t="s">
        <v>2901</v>
      </c>
      <c r="H107" s="12" t="s">
        <v>11</v>
      </c>
      <c r="M107" s="12" t="s">
        <v>1624</v>
      </c>
      <c r="N107" s="12" t="s">
        <v>2897</v>
      </c>
    </row>
    <row r="108" spans="1:15" x14ac:dyDescent="0.25">
      <c r="A108" s="12" t="s">
        <v>4285</v>
      </c>
      <c r="B108" s="14" t="s">
        <v>4445</v>
      </c>
      <c r="C108" s="12" t="s">
        <v>2885</v>
      </c>
      <c r="D108" s="12" t="s">
        <v>2902</v>
      </c>
      <c r="E108" s="12" t="s">
        <v>2903</v>
      </c>
      <c r="F108" s="12" t="s">
        <v>2904</v>
      </c>
      <c r="G108" s="12" t="s">
        <v>2895</v>
      </c>
      <c r="H108" s="12" t="s">
        <v>11</v>
      </c>
      <c r="M108" s="12" t="s">
        <v>1624</v>
      </c>
    </row>
    <row r="109" spans="1:15" x14ac:dyDescent="0.25">
      <c r="A109" s="12" t="s">
        <v>4285</v>
      </c>
      <c r="B109" s="16" t="s">
        <v>4445</v>
      </c>
      <c r="C109" s="12" t="s">
        <v>2905</v>
      </c>
      <c r="D109" s="12" t="s">
        <v>2906</v>
      </c>
      <c r="E109" s="12" t="s">
        <v>2907</v>
      </c>
      <c r="F109" s="12" t="s">
        <v>2908</v>
      </c>
      <c r="G109" s="12" t="s">
        <v>4367</v>
      </c>
      <c r="H109" s="12" t="s">
        <v>11</v>
      </c>
      <c r="J109" s="12" t="s">
        <v>280</v>
      </c>
      <c r="K109" s="12" t="s">
        <v>2862</v>
      </c>
      <c r="L109" s="12" t="s">
        <v>2909</v>
      </c>
      <c r="M109" s="12" t="s">
        <v>2829</v>
      </c>
      <c r="N109" s="12" t="s">
        <v>2910</v>
      </c>
      <c r="O109" s="12" t="s">
        <v>1122</v>
      </c>
    </row>
    <row r="110" spans="1:15" x14ac:dyDescent="0.25">
      <c r="A110" s="12" t="s">
        <v>4285</v>
      </c>
      <c r="B110" s="16" t="s">
        <v>4445</v>
      </c>
      <c r="C110" s="12" t="s">
        <v>2911</v>
      </c>
      <c r="D110" s="12" t="s">
        <v>2912</v>
      </c>
      <c r="E110" s="12" t="s">
        <v>2913</v>
      </c>
      <c r="F110" s="12" t="s">
        <v>2914</v>
      </c>
      <c r="G110" s="12" t="s">
        <v>4368</v>
      </c>
      <c r="H110" s="12" t="s">
        <v>11</v>
      </c>
      <c r="M110" s="12" t="s">
        <v>1624</v>
      </c>
      <c r="N110" s="12" t="s">
        <v>2910</v>
      </c>
    </row>
    <row r="111" spans="1:15" x14ac:dyDescent="0.25">
      <c r="A111" s="12" t="s">
        <v>4284</v>
      </c>
      <c r="B111" s="16" t="s">
        <v>4445</v>
      </c>
      <c r="C111" s="12" t="s">
        <v>2260</v>
      </c>
      <c r="D111" s="12" t="s">
        <v>2267</v>
      </c>
      <c r="E111" s="12" t="s">
        <v>2268</v>
      </c>
      <c r="F111" s="12" t="s">
        <v>2269</v>
      </c>
      <c r="G111" s="12" t="s">
        <v>2270</v>
      </c>
      <c r="H111" s="12" t="s">
        <v>11</v>
      </c>
      <c r="J111" s="12" t="s">
        <v>441</v>
      </c>
      <c r="K111" s="12" t="s">
        <v>442</v>
      </c>
      <c r="L111" s="12" t="s">
        <v>262</v>
      </c>
      <c r="M111" s="12" t="s">
        <v>107</v>
      </c>
      <c r="N111" s="12" t="s">
        <v>2271</v>
      </c>
      <c r="O111" s="12" t="s">
        <v>109</v>
      </c>
    </row>
    <row r="112" spans="1:15" x14ac:dyDescent="0.25">
      <c r="A112" s="12" t="s">
        <v>4286</v>
      </c>
      <c r="B112" s="16" t="s">
        <v>4446</v>
      </c>
      <c r="C112" s="12" t="s">
        <v>128</v>
      </c>
      <c r="D112" s="12" t="s">
        <v>129</v>
      </c>
      <c r="E112" s="12" t="s">
        <v>130</v>
      </c>
      <c r="F112" s="12" t="s">
        <v>131</v>
      </c>
      <c r="G112" s="12" t="s">
        <v>132</v>
      </c>
      <c r="H112" s="12" t="s">
        <v>133</v>
      </c>
      <c r="J112" s="12" t="s">
        <v>105</v>
      </c>
      <c r="K112" s="12" t="s">
        <v>23</v>
      </c>
      <c r="L112" s="12" t="s">
        <v>106</v>
      </c>
      <c r="M112" s="12" t="s">
        <v>107</v>
      </c>
      <c r="N112" s="12" t="s">
        <v>134</v>
      </c>
      <c r="O112" s="12" t="s">
        <v>127</v>
      </c>
    </row>
    <row r="113" spans="1:13" x14ac:dyDescent="0.25">
      <c r="A113" s="12" t="s">
        <v>4285</v>
      </c>
      <c r="B113" s="16" t="s">
        <v>4445</v>
      </c>
      <c r="C113" s="12" t="s">
        <v>2915</v>
      </c>
      <c r="D113" s="12" t="s">
        <v>2916</v>
      </c>
      <c r="J113" s="12" t="s">
        <v>2917</v>
      </c>
      <c r="K113" s="12" t="s">
        <v>2836</v>
      </c>
      <c r="L113" s="12" t="s">
        <v>2918</v>
      </c>
      <c r="M113" s="12" t="s">
        <v>2838</v>
      </c>
    </row>
    <row r="114" spans="1:13" x14ac:dyDescent="0.25">
      <c r="A114" s="12" t="s">
        <v>4285</v>
      </c>
      <c r="B114" s="16" t="s">
        <v>4445</v>
      </c>
      <c r="C114" s="12" t="s">
        <v>2919</v>
      </c>
      <c r="D114" s="12" t="s">
        <v>2920</v>
      </c>
      <c r="J114" s="12" t="s">
        <v>2921</v>
      </c>
      <c r="K114" s="12" t="s">
        <v>2836</v>
      </c>
      <c r="L114" s="12" t="s">
        <v>2918</v>
      </c>
      <c r="M114" s="12" t="s">
        <v>2838</v>
      </c>
    </row>
    <row r="115" spans="1:13" x14ac:dyDescent="0.25">
      <c r="A115" s="12" t="s">
        <v>4285</v>
      </c>
      <c r="B115" s="16" t="s">
        <v>4445</v>
      </c>
      <c r="C115" s="12" t="s">
        <v>2922</v>
      </c>
      <c r="D115" s="12" t="s">
        <v>2923</v>
      </c>
      <c r="J115" s="12" t="s">
        <v>1553</v>
      </c>
      <c r="K115" s="12" t="s">
        <v>2097</v>
      </c>
      <c r="L115" s="12" t="s">
        <v>2918</v>
      </c>
      <c r="M115" s="12" t="s">
        <v>2838</v>
      </c>
    </row>
    <row r="116" spans="1:13" x14ac:dyDescent="0.25">
      <c r="A116" s="12" t="s">
        <v>4285</v>
      </c>
      <c r="B116" s="31" t="s">
        <v>4445</v>
      </c>
      <c r="C116" s="12" t="s">
        <v>2924</v>
      </c>
      <c r="D116" s="12" t="s">
        <v>2925</v>
      </c>
      <c r="J116" s="12" t="s">
        <v>1553</v>
      </c>
      <c r="K116" s="12" t="s">
        <v>2097</v>
      </c>
      <c r="L116" s="12" t="s">
        <v>2918</v>
      </c>
      <c r="M116" s="12" t="s">
        <v>2838</v>
      </c>
    </row>
    <row r="117" spans="1:13" x14ac:dyDescent="0.25">
      <c r="A117" s="12" t="s">
        <v>4285</v>
      </c>
      <c r="B117" s="31" t="s">
        <v>4445</v>
      </c>
      <c r="C117" s="12" t="s">
        <v>2926</v>
      </c>
      <c r="D117" s="12" t="s">
        <v>2927</v>
      </c>
      <c r="J117" s="12" t="s">
        <v>2921</v>
      </c>
      <c r="K117" s="12" t="s">
        <v>2836</v>
      </c>
      <c r="L117" s="12" t="s">
        <v>2918</v>
      </c>
      <c r="M117" s="12" t="s">
        <v>2838</v>
      </c>
    </row>
    <row r="118" spans="1:13" x14ac:dyDescent="0.25">
      <c r="A118" s="12" t="s">
        <v>4285</v>
      </c>
      <c r="B118" s="16" t="s">
        <v>4445</v>
      </c>
      <c r="C118" s="12" t="s">
        <v>2928</v>
      </c>
      <c r="D118" s="12" t="s">
        <v>2929</v>
      </c>
      <c r="J118" s="12" t="s">
        <v>1553</v>
      </c>
      <c r="K118" s="12" t="s">
        <v>2097</v>
      </c>
      <c r="L118" s="12" t="s">
        <v>2918</v>
      </c>
      <c r="M118" s="12" t="s">
        <v>2838</v>
      </c>
    </row>
    <row r="119" spans="1:13" x14ac:dyDescent="0.25">
      <c r="A119" s="12" t="s">
        <v>4285</v>
      </c>
      <c r="B119" s="16" t="s">
        <v>4445</v>
      </c>
      <c r="C119" s="12" t="s">
        <v>2930</v>
      </c>
      <c r="D119" s="12" t="s">
        <v>2931</v>
      </c>
      <c r="J119" s="12" t="s">
        <v>2932</v>
      </c>
      <c r="K119" s="12" t="s">
        <v>2836</v>
      </c>
      <c r="L119" s="12" t="s">
        <v>2918</v>
      </c>
      <c r="M119" s="12" t="s">
        <v>2838</v>
      </c>
    </row>
    <row r="120" spans="1:13" x14ac:dyDescent="0.25">
      <c r="A120" s="12" t="s">
        <v>4285</v>
      </c>
      <c r="B120" s="16" t="s">
        <v>4445</v>
      </c>
      <c r="C120" s="12" t="s">
        <v>2933</v>
      </c>
      <c r="D120" s="12" t="s">
        <v>2934</v>
      </c>
      <c r="J120" s="12" t="s">
        <v>2917</v>
      </c>
      <c r="K120" s="12" t="s">
        <v>2836</v>
      </c>
      <c r="L120" s="12" t="s">
        <v>2918</v>
      </c>
      <c r="M120" s="12" t="s">
        <v>2838</v>
      </c>
    </row>
    <row r="121" spans="1:13" x14ac:dyDescent="0.25">
      <c r="A121" s="12" t="s">
        <v>4285</v>
      </c>
      <c r="B121" s="31" t="s">
        <v>4446</v>
      </c>
      <c r="C121" s="12" t="s">
        <v>2935</v>
      </c>
      <c r="D121" s="12" t="s">
        <v>2936</v>
      </c>
      <c r="J121" s="12" t="s">
        <v>2937</v>
      </c>
      <c r="K121" s="12" t="s">
        <v>2097</v>
      </c>
      <c r="L121" s="12" t="s">
        <v>2918</v>
      </c>
      <c r="M121" s="12" t="s">
        <v>2838</v>
      </c>
    </row>
    <row r="122" spans="1:13" x14ac:dyDescent="0.25">
      <c r="A122" s="12" t="s">
        <v>4285</v>
      </c>
      <c r="B122" s="31" t="s">
        <v>4446</v>
      </c>
      <c r="C122" s="12" t="s">
        <v>2938</v>
      </c>
      <c r="D122" s="12" t="s">
        <v>2939</v>
      </c>
      <c r="J122" s="12" t="s">
        <v>2937</v>
      </c>
      <c r="K122" s="12" t="s">
        <v>2097</v>
      </c>
      <c r="L122" s="12" t="s">
        <v>2918</v>
      </c>
      <c r="M122" s="12" t="s">
        <v>2838</v>
      </c>
    </row>
    <row r="123" spans="1:13" x14ac:dyDescent="0.25">
      <c r="A123" s="12" t="s">
        <v>4285</v>
      </c>
      <c r="B123" s="31" t="s">
        <v>4446</v>
      </c>
      <c r="C123" s="12" t="s">
        <v>2940</v>
      </c>
      <c r="D123" s="12" t="s">
        <v>2941</v>
      </c>
      <c r="J123" s="12" t="s">
        <v>2932</v>
      </c>
      <c r="K123" s="12" t="s">
        <v>2836</v>
      </c>
      <c r="L123" s="12" t="s">
        <v>2918</v>
      </c>
      <c r="M123" s="12" t="s">
        <v>2838</v>
      </c>
    </row>
    <row r="124" spans="1:13" x14ac:dyDescent="0.25">
      <c r="A124" s="12" t="s">
        <v>4285</v>
      </c>
      <c r="B124" s="16" t="s">
        <v>4445</v>
      </c>
      <c r="C124" s="12" t="s">
        <v>2942</v>
      </c>
      <c r="D124" s="12" t="s">
        <v>2943</v>
      </c>
      <c r="J124" s="12" t="s">
        <v>2944</v>
      </c>
      <c r="K124" s="12" t="s">
        <v>2836</v>
      </c>
      <c r="L124" s="12" t="s">
        <v>2918</v>
      </c>
      <c r="M124" s="12" t="s">
        <v>2838</v>
      </c>
    </row>
    <row r="125" spans="1:13" x14ac:dyDescent="0.25">
      <c r="A125" s="12" t="s">
        <v>4285</v>
      </c>
      <c r="B125" s="14" t="s">
        <v>4445</v>
      </c>
      <c r="C125" s="12" t="s">
        <v>2945</v>
      </c>
      <c r="D125" s="12" t="s">
        <v>2946</v>
      </c>
      <c r="J125" s="12" t="s">
        <v>2917</v>
      </c>
      <c r="K125" s="12" t="s">
        <v>2836</v>
      </c>
      <c r="L125" s="12" t="s">
        <v>2918</v>
      </c>
      <c r="M125" s="12" t="s">
        <v>2838</v>
      </c>
    </row>
    <row r="126" spans="1:13" x14ac:dyDescent="0.25">
      <c r="A126" s="12" t="s">
        <v>4285</v>
      </c>
      <c r="B126" s="14" t="s">
        <v>4445</v>
      </c>
      <c r="C126" s="12" t="s">
        <v>2947</v>
      </c>
      <c r="D126" s="12" t="s">
        <v>2948</v>
      </c>
      <c r="J126" s="12" t="s">
        <v>1553</v>
      </c>
      <c r="K126" s="12" t="s">
        <v>2097</v>
      </c>
      <c r="L126" s="12" t="s">
        <v>2918</v>
      </c>
      <c r="M126" s="12" t="s">
        <v>2838</v>
      </c>
    </row>
    <row r="127" spans="1:13" x14ac:dyDescent="0.25">
      <c r="A127" s="12" t="s">
        <v>4285</v>
      </c>
      <c r="B127" s="14" t="s">
        <v>4445</v>
      </c>
      <c r="C127" s="12" t="s">
        <v>2949</v>
      </c>
      <c r="D127" s="12" t="s">
        <v>2950</v>
      </c>
      <c r="E127" s="12" t="s">
        <v>2951</v>
      </c>
      <c r="F127" s="12" t="s">
        <v>2952</v>
      </c>
      <c r="G127" s="12" t="s">
        <v>90</v>
      </c>
      <c r="J127" s="12" t="s">
        <v>2921</v>
      </c>
      <c r="K127" s="12" t="s">
        <v>2836</v>
      </c>
      <c r="L127" s="12" t="s">
        <v>2918</v>
      </c>
      <c r="M127" s="12" t="s">
        <v>2838</v>
      </c>
    </row>
    <row r="128" spans="1:13" x14ac:dyDescent="0.25">
      <c r="A128" s="12" t="s">
        <v>4285</v>
      </c>
      <c r="B128" s="14" t="s">
        <v>4445</v>
      </c>
      <c r="C128" s="12" t="s">
        <v>2953</v>
      </c>
      <c r="D128" s="12" t="s">
        <v>2954</v>
      </c>
      <c r="J128" s="12" t="s">
        <v>2921</v>
      </c>
      <c r="K128" s="12" t="s">
        <v>2836</v>
      </c>
      <c r="L128" s="12" t="s">
        <v>2918</v>
      </c>
      <c r="M128" s="12" t="s">
        <v>2838</v>
      </c>
    </row>
    <row r="129" spans="1:15" x14ac:dyDescent="0.25">
      <c r="A129" s="12" t="s">
        <v>4285</v>
      </c>
      <c r="B129" s="14" t="s">
        <v>4445</v>
      </c>
      <c r="C129" s="12" t="s">
        <v>2955</v>
      </c>
      <c r="D129" s="12" t="s">
        <v>2956</v>
      </c>
      <c r="J129" s="12" t="s">
        <v>2957</v>
      </c>
      <c r="K129" s="12" t="s">
        <v>2836</v>
      </c>
      <c r="L129" s="12" t="s">
        <v>2918</v>
      </c>
      <c r="M129" s="12" t="s">
        <v>2838</v>
      </c>
    </row>
    <row r="130" spans="1:15" x14ac:dyDescent="0.25">
      <c r="A130" s="12" t="s">
        <v>4285</v>
      </c>
      <c r="B130" s="14" t="s">
        <v>4445</v>
      </c>
      <c r="C130" s="12" t="s">
        <v>2958</v>
      </c>
      <c r="D130" s="12" t="s">
        <v>2959</v>
      </c>
      <c r="J130" s="12" t="s">
        <v>2960</v>
      </c>
      <c r="K130" s="12" t="s">
        <v>2836</v>
      </c>
      <c r="L130" s="12" t="s">
        <v>2918</v>
      </c>
      <c r="M130" s="12" t="s">
        <v>2838</v>
      </c>
    </row>
    <row r="131" spans="1:15" x14ac:dyDescent="0.25">
      <c r="A131" s="12" t="s">
        <v>4285</v>
      </c>
      <c r="B131" s="14" t="s">
        <v>4445</v>
      </c>
      <c r="C131" s="12" t="s">
        <v>2961</v>
      </c>
      <c r="D131" s="12" t="s">
        <v>2962</v>
      </c>
      <c r="J131" s="12" t="s">
        <v>2932</v>
      </c>
      <c r="K131" s="12" t="s">
        <v>2836</v>
      </c>
      <c r="L131" s="12" t="s">
        <v>2918</v>
      </c>
      <c r="M131" s="12" t="s">
        <v>2838</v>
      </c>
    </row>
    <row r="132" spans="1:15" x14ac:dyDescent="0.25">
      <c r="A132" s="12" t="s">
        <v>4285</v>
      </c>
      <c r="B132" s="14" t="s">
        <v>4445</v>
      </c>
      <c r="C132" s="12" t="s">
        <v>2963</v>
      </c>
      <c r="D132" s="12" t="s">
        <v>2964</v>
      </c>
      <c r="E132" s="12" t="s">
        <v>2965</v>
      </c>
      <c r="F132" s="12" t="s">
        <v>2115</v>
      </c>
      <c r="H132" s="12" t="s">
        <v>10</v>
      </c>
      <c r="K132" s="12" t="s">
        <v>2966</v>
      </c>
      <c r="L132" s="12" t="s">
        <v>2967</v>
      </c>
      <c r="M132" s="12" t="s">
        <v>367</v>
      </c>
    </row>
    <row r="133" spans="1:15" x14ac:dyDescent="0.25">
      <c r="A133" s="12" t="s">
        <v>4285</v>
      </c>
      <c r="B133" s="14" t="s">
        <v>4445</v>
      </c>
      <c r="C133" s="12" t="s">
        <v>2968</v>
      </c>
      <c r="D133" s="12" t="s">
        <v>2969</v>
      </c>
      <c r="E133" s="12" t="s">
        <v>2970</v>
      </c>
      <c r="F133" s="12" t="s">
        <v>2380</v>
      </c>
      <c r="H133" s="12" t="s">
        <v>10</v>
      </c>
      <c r="K133" s="12" t="s">
        <v>28</v>
      </c>
      <c r="L133" s="12" t="s">
        <v>2971</v>
      </c>
      <c r="M133" s="12" t="s">
        <v>367</v>
      </c>
    </row>
    <row r="134" spans="1:15" x14ac:dyDescent="0.25">
      <c r="A134" s="12" t="s">
        <v>4285</v>
      </c>
      <c r="B134" s="14" t="s">
        <v>4445</v>
      </c>
      <c r="C134" s="12" t="s">
        <v>2972</v>
      </c>
      <c r="D134" s="12" t="s">
        <v>2973</v>
      </c>
      <c r="E134" s="12" t="s">
        <v>2974</v>
      </c>
      <c r="F134" s="12" t="s">
        <v>2975</v>
      </c>
      <c r="H134" s="12" t="s">
        <v>10</v>
      </c>
      <c r="K134" s="12" t="s">
        <v>28</v>
      </c>
      <c r="L134" s="12" t="s">
        <v>2976</v>
      </c>
      <c r="M134" s="12" t="s">
        <v>367</v>
      </c>
    </row>
    <row r="135" spans="1:15" x14ac:dyDescent="0.25">
      <c r="A135" s="12" t="s">
        <v>4284</v>
      </c>
      <c r="B135" s="14" t="s">
        <v>4445</v>
      </c>
      <c r="C135" s="12" t="s">
        <v>1782</v>
      </c>
      <c r="D135" s="12" t="s">
        <v>1783</v>
      </c>
      <c r="E135" s="12" t="s">
        <v>1784</v>
      </c>
      <c r="F135" s="12" t="s">
        <v>1785</v>
      </c>
      <c r="G135" s="12" t="s">
        <v>1786</v>
      </c>
      <c r="H135" s="12" t="s">
        <v>39</v>
      </c>
      <c r="J135" s="12" t="s">
        <v>1787</v>
      </c>
      <c r="K135" s="12" t="s">
        <v>124</v>
      </c>
      <c r="L135" s="12" t="s">
        <v>262</v>
      </c>
      <c r="M135" s="12" t="s">
        <v>107</v>
      </c>
      <c r="N135" s="12" t="s">
        <v>1788</v>
      </c>
      <c r="O135" s="12" t="s">
        <v>127</v>
      </c>
    </row>
    <row r="136" spans="1:15" x14ac:dyDescent="0.25">
      <c r="A136" s="12" t="s">
        <v>4284</v>
      </c>
      <c r="B136" s="14" t="s">
        <v>4447</v>
      </c>
      <c r="C136" s="12" t="s">
        <v>1789</v>
      </c>
      <c r="D136" s="12" t="s">
        <v>1790</v>
      </c>
      <c r="E136" s="12" t="s">
        <v>1791</v>
      </c>
      <c r="F136" s="12" t="s">
        <v>1792</v>
      </c>
      <c r="G136" s="12" t="s">
        <v>1793</v>
      </c>
      <c r="H136" s="12" t="s">
        <v>11</v>
      </c>
      <c r="J136" s="12" t="s">
        <v>260</v>
      </c>
      <c r="K136" s="12" t="s">
        <v>1794</v>
      </c>
      <c r="L136" s="12" t="s">
        <v>76</v>
      </c>
      <c r="M136" s="12" t="s">
        <v>107</v>
      </c>
      <c r="N136" s="12" t="s">
        <v>1795</v>
      </c>
      <c r="O136" s="12" t="s">
        <v>127</v>
      </c>
    </row>
    <row r="137" spans="1:15" x14ac:dyDescent="0.25">
      <c r="A137" s="12" t="s">
        <v>4284</v>
      </c>
      <c r="B137" s="14" t="s">
        <v>4447</v>
      </c>
      <c r="C137" s="12" t="s">
        <v>1796</v>
      </c>
      <c r="D137" s="12" t="s">
        <v>1797</v>
      </c>
      <c r="E137" s="12" t="s">
        <v>1798</v>
      </c>
      <c r="F137" s="12" t="s">
        <v>1799</v>
      </c>
      <c r="G137" s="12" t="s">
        <v>1800</v>
      </c>
      <c r="H137" s="12" t="s">
        <v>11</v>
      </c>
      <c r="J137" s="12" t="s">
        <v>152</v>
      </c>
      <c r="K137" s="12" t="s">
        <v>346</v>
      </c>
      <c r="L137" s="12" t="s">
        <v>76</v>
      </c>
      <c r="M137" s="12" t="s">
        <v>107</v>
      </c>
      <c r="N137" s="12" t="s">
        <v>1801</v>
      </c>
      <c r="O137" s="12" t="s">
        <v>127</v>
      </c>
    </row>
    <row r="138" spans="1:15" x14ac:dyDescent="0.25">
      <c r="A138" s="12" t="s">
        <v>4284</v>
      </c>
      <c r="B138" s="14" t="s">
        <v>4445</v>
      </c>
      <c r="C138" s="12" t="s">
        <v>2266</v>
      </c>
      <c r="D138" s="12" t="s">
        <v>2273</v>
      </c>
      <c r="E138" s="12" t="s">
        <v>2274</v>
      </c>
      <c r="F138" s="12" t="s">
        <v>2275</v>
      </c>
      <c r="G138" s="12" t="s">
        <v>114</v>
      </c>
      <c r="H138" s="12" t="s">
        <v>39</v>
      </c>
      <c r="J138" s="12" t="s">
        <v>2276</v>
      </c>
      <c r="K138" s="12" t="s">
        <v>497</v>
      </c>
      <c r="L138" s="12" t="s">
        <v>2277</v>
      </c>
      <c r="M138" s="12" t="s">
        <v>107</v>
      </c>
      <c r="N138" s="12" t="s">
        <v>2278</v>
      </c>
      <c r="O138" s="12" t="s">
        <v>127</v>
      </c>
    </row>
    <row r="139" spans="1:15" x14ac:dyDescent="0.25">
      <c r="A139" s="12" t="s">
        <v>4284</v>
      </c>
      <c r="B139" s="14" t="s">
        <v>4445</v>
      </c>
      <c r="C139" s="12" t="s">
        <v>2272</v>
      </c>
      <c r="D139" s="12" t="s">
        <v>2280</v>
      </c>
      <c r="E139" s="12" t="s">
        <v>2281</v>
      </c>
      <c r="F139" s="12" t="s">
        <v>2282</v>
      </c>
      <c r="G139" s="12" t="s">
        <v>73</v>
      </c>
      <c r="H139" s="12" t="s">
        <v>39</v>
      </c>
      <c r="J139" s="12" t="s">
        <v>2276</v>
      </c>
      <c r="K139" s="12" t="s">
        <v>497</v>
      </c>
      <c r="L139" s="12" t="s">
        <v>2277</v>
      </c>
      <c r="M139" s="12" t="s">
        <v>107</v>
      </c>
      <c r="N139" s="12" t="s">
        <v>2283</v>
      </c>
      <c r="O139" s="12" t="s">
        <v>127</v>
      </c>
    </row>
    <row r="140" spans="1:15" x14ac:dyDescent="0.25">
      <c r="A140" s="12" t="s">
        <v>4284</v>
      </c>
      <c r="B140" s="14" t="s">
        <v>4445</v>
      </c>
      <c r="C140" s="12" t="s">
        <v>2279</v>
      </c>
      <c r="D140" s="12" t="s">
        <v>2285</v>
      </c>
      <c r="E140" s="12" t="s">
        <v>2286</v>
      </c>
      <c r="F140" s="12" t="s">
        <v>2287</v>
      </c>
      <c r="G140" s="12" t="s">
        <v>73</v>
      </c>
      <c r="H140" s="12" t="s">
        <v>39</v>
      </c>
      <c r="J140" s="12" t="s">
        <v>2276</v>
      </c>
      <c r="K140" s="12" t="s">
        <v>497</v>
      </c>
      <c r="L140" s="12" t="s">
        <v>2277</v>
      </c>
      <c r="M140" s="12" t="s">
        <v>107</v>
      </c>
      <c r="N140" s="12" t="s">
        <v>2288</v>
      </c>
      <c r="O140" s="12" t="s">
        <v>127</v>
      </c>
    </row>
    <row r="141" spans="1:15" x14ac:dyDescent="0.25">
      <c r="A141" s="12" t="s">
        <v>4284</v>
      </c>
      <c r="B141" s="14" t="s">
        <v>4445</v>
      </c>
      <c r="C141" s="12" t="s">
        <v>2284</v>
      </c>
      <c r="D141" s="12" t="s">
        <v>2290</v>
      </c>
      <c r="E141" s="12" t="s">
        <v>2291</v>
      </c>
      <c r="F141" s="12" t="s">
        <v>2292</v>
      </c>
      <c r="G141" s="12" t="s">
        <v>2293</v>
      </c>
      <c r="H141" s="12" t="s">
        <v>11</v>
      </c>
      <c r="M141" s="12" t="s">
        <v>99</v>
      </c>
      <c r="N141" s="12" t="s">
        <v>2294</v>
      </c>
      <c r="O141" s="12" t="s">
        <v>127</v>
      </c>
    </row>
    <row r="142" spans="1:15" x14ac:dyDescent="0.25">
      <c r="A142" s="12" t="s">
        <v>4284</v>
      </c>
      <c r="B142" s="14" t="s">
        <v>4445</v>
      </c>
      <c r="C142" s="12" t="s">
        <v>2289</v>
      </c>
      <c r="D142" s="12" t="s">
        <v>2296</v>
      </c>
      <c r="E142" s="12" t="s">
        <v>2297</v>
      </c>
      <c r="F142" s="12" t="s">
        <v>2298</v>
      </c>
      <c r="G142" s="12" t="s">
        <v>2299</v>
      </c>
      <c r="H142" s="12" t="s">
        <v>10</v>
      </c>
      <c r="J142" s="12" t="s">
        <v>2300</v>
      </c>
      <c r="K142" s="12" t="s">
        <v>1794</v>
      </c>
      <c r="L142" s="12" t="s">
        <v>262</v>
      </c>
      <c r="M142" s="12" t="s">
        <v>107</v>
      </c>
      <c r="N142" s="12" t="s">
        <v>2301</v>
      </c>
      <c r="O142" s="12" t="s">
        <v>127</v>
      </c>
    </row>
    <row r="143" spans="1:15" x14ac:dyDescent="0.25">
      <c r="A143" s="12" t="s">
        <v>4460</v>
      </c>
      <c r="B143" s="14" t="s">
        <v>4445</v>
      </c>
      <c r="C143" s="12" t="s">
        <v>2302</v>
      </c>
      <c r="D143" s="12" t="s">
        <v>2310</v>
      </c>
      <c r="E143" s="12" t="s">
        <v>2311</v>
      </c>
      <c r="F143" s="12" t="s">
        <v>2312</v>
      </c>
      <c r="G143" s="12" t="s">
        <v>1262</v>
      </c>
      <c r="H143" s="12" t="s">
        <v>11</v>
      </c>
      <c r="J143" s="12" t="s">
        <v>152</v>
      </c>
      <c r="K143" s="12" t="s">
        <v>281</v>
      </c>
      <c r="L143" s="12" t="s">
        <v>2313</v>
      </c>
      <c r="M143" s="12" t="s">
        <v>107</v>
      </c>
      <c r="N143" s="12" t="s">
        <v>2314</v>
      </c>
      <c r="O143" s="12" t="s">
        <v>127</v>
      </c>
    </row>
    <row r="144" spans="1:15" x14ac:dyDescent="0.25">
      <c r="A144" s="12" t="s">
        <v>4311</v>
      </c>
      <c r="B144" s="14" t="s">
        <v>4447</v>
      </c>
      <c r="C144" s="12" t="s">
        <v>1629</v>
      </c>
      <c r="D144" s="12" t="s">
        <v>1630</v>
      </c>
      <c r="E144" s="12" t="s">
        <v>1621</v>
      </c>
      <c r="F144" s="12" t="s">
        <v>1631</v>
      </c>
      <c r="G144" s="12" t="s">
        <v>73</v>
      </c>
      <c r="H144" s="12" t="s">
        <v>11</v>
      </c>
      <c r="M144" s="12" t="s">
        <v>1624</v>
      </c>
      <c r="O144" s="12" t="s">
        <v>1112</v>
      </c>
    </row>
    <row r="145" spans="1:15" x14ac:dyDescent="0.25">
      <c r="A145" s="12" t="s">
        <v>4311</v>
      </c>
      <c r="B145" s="14" t="s">
        <v>4447</v>
      </c>
      <c r="C145" s="12" t="s">
        <v>1629</v>
      </c>
      <c r="D145" s="12" t="s">
        <v>1632</v>
      </c>
      <c r="E145" s="12" t="s">
        <v>1633</v>
      </c>
      <c r="F145" s="12" t="s">
        <v>1633</v>
      </c>
      <c r="G145" s="12" t="s">
        <v>1634</v>
      </c>
      <c r="H145" s="12" t="s">
        <v>1635</v>
      </c>
      <c r="M145" s="12" t="s">
        <v>1624</v>
      </c>
      <c r="O145" s="12" t="s">
        <v>1112</v>
      </c>
    </row>
    <row r="146" spans="1:15" x14ac:dyDescent="0.25">
      <c r="A146" s="12" t="s">
        <v>4284</v>
      </c>
      <c r="B146" s="14" t="s">
        <v>4445</v>
      </c>
      <c r="C146" s="12" t="s">
        <v>2309</v>
      </c>
      <c r="D146" s="12" t="s">
        <v>2316</v>
      </c>
      <c r="E146" s="12" t="s">
        <v>2317</v>
      </c>
      <c r="F146" s="12" t="s">
        <v>2318</v>
      </c>
      <c r="G146" s="12" t="s">
        <v>2319</v>
      </c>
      <c r="H146" s="12" t="s">
        <v>11</v>
      </c>
      <c r="J146" s="12" t="s">
        <v>260</v>
      </c>
      <c r="K146" s="12" t="s">
        <v>141</v>
      </c>
      <c r="L146" s="12" t="s">
        <v>76</v>
      </c>
      <c r="M146" s="12" t="s">
        <v>107</v>
      </c>
      <c r="N146" s="12" t="s">
        <v>2320</v>
      </c>
      <c r="O146" s="12" t="s">
        <v>127</v>
      </c>
    </row>
    <row r="147" spans="1:15" x14ac:dyDescent="0.25">
      <c r="A147" s="12" t="s">
        <v>4287</v>
      </c>
      <c r="B147" s="14" t="s">
        <v>4445</v>
      </c>
      <c r="C147" s="12" t="s">
        <v>3591</v>
      </c>
      <c r="D147" s="12" t="s">
        <v>3592</v>
      </c>
      <c r="E147" s="12" t="s">
        <v>3593</v>
      </c>
      <c r="F147" s="12" t="s">
        <v>3594</v>
      </c>
      <c r="G147" s="12" t="s">
        <v>3595</v>
      </c>
      <c r="H147" s="12" t="s">
        <v>10</v>
      </c>
      <c r="J147" s="12" t="s">
        <v>260</v>
      </c>
      <c r="K147" s="12" t="s">
        <v>3596</v>
      </c>
      <c r="L147" s="12" t="s">
        <v>1642</v>
      </c>
      <c r="M147" s="12" t="s">
        <v>3495</v>
      </c>
      <c r="N147" s="12" t="s">
        <v>3597</v>
      </c>
      <c r="O147" s="12" t="s">
        <v>3598</v>
      </c>
    </row>
    <row r="148" spans="1:15" x14ac:dyDescent="0.25">
      <c r="A148" s="12" t="s">
        <v>4285</v>
      </c>
      <c r="B148" s="14" t="s">
        <v>4445</v>
      </c>
      <c r="C148" s="12" t="s">
        <v>2977</v>
      </c>
      <c r="D148" s="12" t="s">
        <v>2978</v>
      </c>
      <c r="E148" s="12" t="s">
        <v>2979</v>
      </c>
      <c r="F148" s="12" t="s">
        <v>2980</v>
      </c>
      <c r="G148" s="12" t="s">
        <v>2981</v>
      </c>
      <c r="H148" s="12" t="s">
        <v>11</v>
      </c>
      <c r="M148" s="12" t="s">
        <v>1624</v>
      </c>
      <c r="N148" s="12" t="s">
        <v>2982</v>
      </c>
      <c r="O148" s="12" t="s">
        <v>1122</v>
      </c>
    </row>
    <row r="149" spans="1:15" x14ac:dyDescent="0.25">
      <c r="A149" s="12" t="s">
        <v>4285</v>
      </c>
      <c r="B149" s="14" t="s">
        <v>4445</v>
      </c>
      <c r="C149" s="12" t="s">
        <v>2977</v>
      </c>
      <c r="D149" s="12" t="s">
        <v>2983</v>
      </c>
      <c r="E149" s="12" t="s">
        <v>2979</v>
      </c>
      <c r="F149" s="12" t="s">
        <v>2980</v>
      </c>
      <c r="G149" s="12" t="s">
        <v>2981</v>
      </c>
      <c r="H149" s="12" t="s">
        <v>11</v>
      </c>
      <c r="M149" s="12" t="s">
        <v>1624</v>
      </c>
      <c r="N149" s="12" t="s">
        <v>2982</v>
      </c>
    </row>
    <row r="150" spans="1:15" x14ac:dyDescent="0.25">
      <c r="A150" s="12" t="s">
        <v>4285</v>
      </c>
      <c r="B150" s="14" t="s">
        <v>4445</v>
      </c>
      <c r="C150" s="12" t="s">
        <v>2977</v>
      </c>
      <c r="D150" s="12" t="s">
        <v>2984</v>
      </c>
      <c r="E150" s="12" t="s">
        <v>2985</v>
      </c>
      <c r="F150" s="12" t="s">
        <v>2986</v>
      </c>
      <c r="G150" s="12" t="s">
        <v>2987</v>
      </c>
      <c r="H150" s="12" t="s">
        <v>11</v>
      </c>
      <c r="M150" s="12" t="s">
        <v>1624</v>
      </c>
    </row>
    <row r="151" spans="1:15" x14ac:dyDescent="0.25">
      <c r="A151" s="12" t="s">
        <v>4285</v>
      </c>
      <c r="B151" s="14" t="s">
        <v>4445</v>
      </c>
      <c r="C151" s="12" t="s">
        <v>2988</v>
      </c>
      <c r="D151" s="12" t="s">
        <v>2989</v>
      </c>
      <c r="J151" s="12" t="s">
        <v>2990</v>
      </c>
      <c r="K151" s="12" t="s">
        <v>2991</v>
      </c>
      <c r="L151" s="12" t="s">
        <v>2992</v>
      </c>
      <c r="M151" s="12" t="s">
        <v>2838</v>
      </c>
    </row>
    <row r="152" spans="1:15" x14ac:dyDescent="0.25">
      <c r="A152" s="12" t="s">
        <v>4285</v>
      </c>
      <c r="B152" s="14" t="s">
        <v>4445</v>
      </c>
      <c r="C152" s="12" t="s">
        <v>2993</v>
      </c>
      <c r="D152" s="12" t="s">
        <v>2994</v>
      </c>
      <c r="J152" s="12" t="s">
        <v>2990</v>
      </c>
      <c r="K152" s="12" t="s">
        <v>2991</v>
      </c>
      <c r="L152" s="12" t="s">
        <v>2992</v>
      </c>
      <c r="M152" s="12" t="s">
        <v>2838</v>
      </c>
    </row>
    <row r="153" spans="1:15" x14ac:dyDescent="0.25">
      <c r="A153" s="12" t="s">
        <v>4285</v>
      </c>
      <c r="B153" s="14" t="s">
        <v>4445</v>
      </c>
      <c r="C153" s="12" t="s">
        <v>2995</v>
      </c>
      <c r="D153" s="12" t="s">
        <v>2996</v>
      </c>
      <c r="E153" s="12" t="s">
        <v>2997</v>
      </c>
      <c r="F153" s="12" t="s">
        <v>2998</v>
      </c>
      <c r="H153" s="12" t="s">
        <v>11</v>
      </c>
      <c r="K153" s="12" t="s">
        <v>27</v>
      </c>
      <c r="L153" s="12" t="s">
        <v>2999</v>
      </c>
      <c r="M153" s="12" t="s">
        <v>2838</v>
      </c>
    </row>
    <row r="154" spans="1:15" x14ac:dyDescent="0.25">
      <c r="A154" s="12" t="s">
        <v>4285</v>
      </c>
      <c r="B154" s="14" t="s">
        <v>4445</v>
      </c>
      <c r="C154" s="12" t="s">
        <v>3000</v>
      </c>
      <c r="D154" s="12" t="s">
        <v>3001</v>
      </c>
      <c r="E154" s="12" t="s">
        <v>3002</v>
      </c>
      <c r="F154" s="12" t="s">
        <v>2998</v>
      </c>
      <c r="H154" s="12" t="s">
        <v>11</v>
      </c>
      <c r="K154" s="12" t="s">
        <v>27</v>
      </c>
      <c r="L154" s="12" t="s">
        <v>2999</v>
      </c>
      <c r="M154" s="12" t="s">
        <v>2838</v>
      </c>
    </row>
    <row r="155" spans="1:15" x14ac:dyDescent="0.25">
      <c r="A155" s="12" t="s">
        <v>4285</v>
      </c>
      <c r="B155" s="14" t="s">
        <v>4445</v>
      </c>
      <c r="C155" s="12" t="s">
        <v>3003</v>
      </c>
      <c r="D155" s="12" t="s">
        <v>3004</v>
      </c>
      <c r="J155" s="12" t="s">
        <v>2990</v>
      </c>
      <c r="K155" s="12" t="s">
        <v>2991</v>
      </c>
      <c r="L155" s="12" t="s">
        <v>2992</v>
      </c>
      <c r="M155" s="12" t="s">
        <v>2838</v>
      </c>
    </row>
    <row r="156" spans="1:15" x14ac:dyDescent="0.25">
      <c r="A156" s="12" t="s">
        <v>4285</v>
      </c>
      <c r="B156" s="14" t="s">
        <v>4445</v>
      </c>
      <c r="C156" s="12" t="s">
        <v>3005</v>
      </c>
      <c r="D156" s="12" t="s">
        <v>3006</v>
      </c>
      <c r="J156" s="12" t="s">
        <v>2990</v>
      </c>
      <c r="K156" s="12" t="s">
        <v>2991</v>
      </c>
      <c r="L156" s="12" t="s">
        <v>2992</v>
      </c>
      <c r="M156" s="12" t="s">
        <v>2838</v>
      </c>
    </row>
    <row r="157" spans="1:15" x14ac:dyDescent="0.25">
      <c r="A157" s="12" t="s">
        <v>4285</v>
      </c>
      <c r="B157" s="14" t="s">
        <v>4445</v>
      </c>
      <c r="C157" s="12" t="s">
        <v>3007</v>
      </c>
      <c r="D157" s="12" t="s">
        <v>3008</v>
      </c>
      <c r="J157" s="12" t="s">
        <v>2990</v>
      </c>
      <c r="K157" s="12" t="s">
        <v>2991</v>
      </c>
      <c r="L157" s="12" t="s">
        <v>2992</v>
      </c>
      <c r="M157" s="12" t="s">
        <v>2838</v>
      </c>
    </row>
    <row r="158" spans="1:15" x14ac:dyDescent="0.25">
      <c r="A158" s="12" t="s">
        <v>4285</v>
      </c>
      <c r="B158" s="14" t="s">
        <v>4445</v>
      </c>
      <c r="C158" s="12" t="s">
        <v>3009</v>
      </c>
      <c r="D158" s="12" t="s">
        <v>3010</v>
      </c>
      <c r="J158" s="12" t="s">
        <v>2990</v>
      </c>
      <c r="K158" s="12" t="s">
        <v>2991</v>
      </c>
      <c r="L158" s="12" t="s">
        <v>2992</v>
      </c>
      <c r="M158" s="12" t="s">
        <v>2838</v>
      </c>
    </row>
    <row r="159" spans="1:15" x14ac:dyDescent="0.25">
      <c r="A159" s="12" t="s">
        <v>4285</v>
      </c>
      <c r="B159" s="14" t="s">
        <v>4445</v>
      </c>
      <c r="C159" s="12" t="s">
        <v>3011</v>
      </c>
      <c r="D159" s="12" t="s">
        <v>3012</v>
      </c>
      <c r="J159" s="12" t="s">
        <v>2990</v>
      </c>
      <c r="K159" s="12" t="s">
        <v>2991</v>
      </c>
      <c r="L159" s="12" t="s">
        <v>2992</v>
      </c>
      <c r="M159" s="12" t="s">
        <v>2838</v>
      </c>
    </row>
    <row r="160" spans="1:15" x14ac:dyDescent="0.25">
      <c r="A160" s="12" t="s">
        <v>4285</v>
      </c>
      <c r="B160" s="14" t="s">
        <v>4445</v>
      </c>
      <c r="C160" s="12" t="s">
        <v>3011</v>
      </c>
      <c r="D160" s="12" t="s">
        <v>3013</v>
      </c>
    </row>
    <row r="161" spans="1:13" x14ac:dyDescent="0.25">
      <c r="A161" s="12" t="s">
        <v>4285</v>
      </c>
      <c r="B161" s="14" t="s">
        <v>4445</v>
      </c>
      <c r="C161" s="12" t="s">
        <v>3014</v>
      </c>
      <c r="D161" s="12" t="s">
        <v>3015</v>
      </c>
      <c r="J161" s="12" t="s">
        <v>2990</v>
      </c>
      <c r="K161" s="12" t="s">
        <v>2991</v>
      </c>
      <c r="L161" s="12" t="s">
        <v>2992</v>
      </c>
      <c r="M161" s="12" t="s">
        <v>2838</v>
      </c>
    </row>
    <row r="162" spans="1:13" x14ac:dyDescent="0.25">
      <c r="A162" s="12" t="s">
        <v>4285</v>
      </c>
      <c r="B162" s="14" t="s">
        <v>4445</v>
      </c>
      <c r="C162" s="12" t="s">
        <v>3016</v>
      </c>
      <c r="D162" s="12" t="s">
        <v>3017</v>
      </c>
      <c r="J162" s="12" t="s">
        <v>2990</v>
      </c>
      <c r="K162" s="12" t="s">
        <v>2991</v>
      </c>
      <c r="L162" s="12" t="s">
        <v>2992</v>
      </c>
      <c r="M162" s="12" t="s">
        <v>2838</v>
      </c>
    </row>
    <row r="163" spans="1:13" x14ac:dyDescent="0.25">
      <c r="A163" s="12" t="s">
        <v>4285</v>
      </c>
      <c r="B163" s="14" t="s">
        <v>4445</v>
      </c>
      <c r="C163" s="12" t="s">
        <v>3016</v>
      </c>
      <c r="D163" s="12" t="s">
        <v>3018</v>
      </c>
      <c r="E163" s="12" t="s">
        <v>3019</v>
      </c>
      <c r="F163" s="12" t="s">
        <v>3020</v>
      </c>
      <c r="H163" s="12" t="s">
        <v>11</v>
      </c>
      <c r="K163" s="12" t="s">
        <v>27</v>
      </c>
      <c r="L163" s="12" t="s">
        <v>2999</v>
      </c>
      <c r="M163" s="12" t="s">
        <v>2838</v>
      </c>
    </row>
    <row r="164" spans="1:13" x14ac:dyDescent="0.25">
      <c r="A164" s="12" t="s">
        <v>4285</v>
      </c>
      <c r="B164" s="14" t="s">
        <v>4445</v>
      </c>
      <c r="C164" s="12" t="s">
        <v>3021</v>
      </c>
      <c r="D164" s="12" t="s">
        <v>3022</v>
      </c>
      <c r="J164" s="12" t="s">
        <v>2990</v>
      </c>
      <c r="K164" s="12" t="s">
        <v>2991</v>
      </c>
      <c r="L164" s="12" t="s">
        <v>2992</v>
      </c>
      <c r="M164" s="12" t="s">
        <v>2838</v>
      </c>
    </row>
    <row r="165" spans="1:13" x14ac:dyDescent="0.25">
      <c r="A165" s="12" t="s">
        <v>4285</v>
      </c>
      <c r="B165" s="14" t="s">
        <v>4445</v>
      </c>
      <c r="C165" s="12" t="s">
        <v>3025</v>
      </c>
      <c r="D165" s="12" t="s">
        <v>3026</v>
      </c>
      <c r="J165" s="12" t="s">
        <v>2990</v>
      </c>
      <c r="K165" s="12" t="s">
        <v>2991</v>
      </c>
      <c r="L165" s="12" t="s">
        <v>2992</v>
      </c>
      <c r="M165" s="12" t="s">
        <v>2838</v>
      </c>
    </row>
    <row r="166" spans="1:13" x14ac:dyDescent="0.25">
      <c r="A166" s="12" t="s">
        <v>4285</v>
      </c>
      <c r="B166" s="14" t="s">
        <v>4445</v>
      </c>
      <c r="C166" s="12" t="s">
        <v>3027</v>
      </c>
      <c r="D166" s="12" t="s">
        <v>3028</v>
      </c>
      <c r="J166" s="12" t="s">
        <v>2990</v>
      </c>
      <c r="K166" s="12" t="s">
        <v>2991</v>
      </c>
      <c r="L166" s="12" t="s">
        <v>2992</v>
      </c>
      <c r="M166" s="12" t="s">
        <v>2838</v>
      </c>
    </row>
    <row r="167" spans="1:13" x14ac:dyDescent="0.25">
      <c r="A167" s="12" t="s">
        <v>4285</v>
      </c>
      <c r="B167" s="14" t="s">
        <v>4445</v>
      </c>
      <c r="C167" s="12" t="s">
        <v>3035</v>
      </c>
      <c r="D167" s="12" t="s">
        <v>3036</v>
      </c>
      <c r="J167" s="12" t="s">
        <v>2990</v>
      </c>
      <c r="K167" s="12" t="s">
        <v>2991</v>
      </c>
      <c r="L167" s="12" t="s">
        <v>2992</v>
      </c>
      <c r="M167" s="12" t="s">
        <v>2838</v>
      </c>
    </row>
    <row r="168" spans="1:13" x14ac:dyDescent="0.25">
      <c r="A168" s="12" t="s">
        <v>4285</v>
      </c>
      <c r="B168" s="14" t="s">
        <v>4445</v>
      </c>
      <c r="C168" s="12" t="s">
        <v>3037</v>
      </c>
      <c r="D168" s="12" t="s">
        <v>3038</v>
      </c>
      <c r="J168" s="12" t="s">
        <v>2990</v>
      </c>
      <c r="K168" s="12" t="s">
        <v>2991</v>
      </c>
      <c r="L168" s="12" t="s">
        <v>2992</v>
      </c>
      <c r="M168" s="12" t="s">
        <v>2838</v>
      </c>
    </row>
    <row r="169" spans="1:13" x14ac:dyDescent="0.25">
      <c r="A169" s="12" t="s">
        <v>4285</v>
      </c>
      <c r="B169" s="14" t="s">
        <v>4445</v>
      </c>
      <c r="C169" s="12" t="s">
        <v>3039</v>
      </c>
      <c r="D169" s="12" t="s">
        <v>3040</v>
      </c>
      <c r="J169" s="12" t="s">
        <v>2990</v>
      </c>
      <c r="K169" s="12" t="s">
        <v>2991</v>
      </c>
      <c r="L169" s="12" t="s">
        <v>2992</v>
      </c>
      <c r="M169" s="12" t="s">
        <v>2838</v>
      </c>
    </row>
    <row r="170" spans="1:13" x14ac:dyDescent="0.25">
      <c r="A170" s="12" t="s">
        <v>4285</v>
      </c>
      <c r="B170" s="14" t="s">
        <v>4445</v>
      </c>
      <c r="C170" s="12" t="s">
        <v>3041</v>
      </c>
      <c r="D170" s="12" t="s">
        <v>3042</v>
      </c>
      <c r="J170" s="12" t="s">
        <v>2990</v>
      </c>
      <c r="K170" s="12" t="s">
        <v>2991</v>
      </c>
      <c r="L170" s="12" t="s">
        <v>2992</v>
      </c>
      <c r="M170" s="12" t="s">
        <v>2838</v>
      </c>
    </row>
    <row r="171" spans="1:13" x14ac:dyDescent="0.25">
      <c r="A171" s="12" t="s">
        <v>4285</v>
      </c>
      <c r="B171" s="14" t="s">
        <v>4445</v>
      </c>
      <c r="C171" s="12" t="s">
        <v>3043</v>
      </c>
      <c r="D171" s="12" t="s">
        <v>3044</v>
      </c>
      <c r="J171" s="12" t="s">
        <v>2990</v>
      </c>
      <c r="K171" s="12" t="s">
        <v>2991</v>
      </c>
      <c r="L171" s="12" t="s">
        <v>2992</v>
      </c>
      <c r="M171" s="12" t="s">
        <v>2838</v>
      </c>
    </row>
    <row r="172" spans="1:13" x14ac:dyDescent="0.25">
      <c r="A172" s="12" t="s">
        <v>4285</v>
      </c>
      <c r="B172" s="14" t="s">
        <v>4445</v>
      </c>
      <c r="C172" s="12" t="s">
        <v>3045</v>
      </c>
      <c r="D172" s="12" t="s">
        <v>3046</v>
      </c>
      <c r="J172" s="12" t="s">
        <v>2990</v>
      </c>
      <c r="K172" s="12" t="s">
        <v>2991</v>
      </c>
      <c r="L172" s="12" t="s">
        <v>2992</v>
      </c>
      <c r="M172" s="12" t="s">
        <v>2838</v>
      </c>
    </row>
    <row r="173" spans="1:13" x14ac:dyDescent="0.25">
      <c r="A173" s="12" t="s">
        <v>4285</v>
      </c>
      <c r="B173" s="14" t="s">
        <v>4445</v>
      </c>
      <c r="C173" s="12" t="s">
        <v>3047</v>
      </c>
      <c r="D173" s="12" t="s">
        <v>3048</v>
      </c>
      <c r="J173" s="12" t="s">
        <v>2990</v>
      </c>
      <c r="K173" s="12" t="s">
        <v>2991</v>
      </c>
      <c r="L173" s="12" t="s">
        <v>2992</v>
      </c>
      <c r="M173" s="12" t="s">
        <v>2838</v>
      </c>
    </row>
    <row r="174" spans="1:13" x14ac:dyDescent="0.25">
      <c r="A174" s="12" t="s">
        <v>4285</v>
      </c>
      <c r="B174" s="14" t="s">
        <v>4445</v>
      </c>
      <c r="C174" s="12" t="s">
        <v>3049</v>
      </c>
      <c r="D174" s="12" t="s">
        <v>3050</v>
      </c>
      <c r="J174" s="12" t="s">
        <v>2990</v>
      </c>
      <c r="K174" s="12" t="s">
        <v>2991</v>
      </c>
      <c r="L174" s="12" t="s">
        <v>2992</v>
      </c>
      <c r="M174" s="12" t="s">
        <v>2838</v>
      </c>
    </row>
    <row r="175" spans="1:13" x14ac:dyDescent="0.25">
      <c r="A175" s="12" t="s">
        <v>4285</v>
      </c>
      <c r="B175" s="14" t="s">
        <v>4445</v>
      </c>
      <c r="C175" s="12" t="s">
        <v>3051</v>
      </c>
      <c r="D175" s="12" t="s">
        <v>3052</v>
      </c>
      <c r="J175" s="12" t="s">
        <v>2990</v>
      </c>
      <c r="K175" s="12" t="s">
        <v>2991</v>
      </c>
      <c r="L175" s="12" t="s">
        <v>2992</v>
      </c>
      <c r="M175" s="12" t="s">
        <v>2838</v>
      </c>
    </row>
    <row r="176" spans="1:13" x14ac:dyDescent="0.25">
      <c r="A176" s="12" t="s">
        <v>4285</v>
      </c>
      <c r="B176" s="14" t="s">
        <v>4445</v>
      </c>
      <c r="C176" s="12" t="s">
        <v>3053</v>
      </c>
      <c r="D176" s="12" t="s">
        <v>3054</v>
      </c>
      <c r="J176" s="12" t="s">
        <v>2990</v>
      </c>
      <c r="K176" s="12" t="s">
        <v>2991</v>
      </c>
      <c r="L176" s="12" t="s">
        <v>2992</v>
      </c>
      <c r="M176" s="12" t="s">
        <v>2838</v>
      </c>
    </row>
    <row r="177" spans="1:15" x14ac:dyDescent="0.25">
      <c r="A177" s="12" t="s">
        <v>4285</v>
      </c>
      <c r="B177" s="14" t="s">
        <v>4445</v>
      </c>
      <c r="C177" s="12" t="s">
        <v>3055</v>
      </c>
      <c r="D177" s="12" t="s">
        <v>3056</v>
      </c>
      <c r="J177" s="12" t="s">
        <v>2990</v>
      </c>
      <c r="K177" s="12" t="s">
        <v>2991</v>
      </c>
      <c r="L177" s="12" t="s">
        <v>2992</v>
      </c>
      <c r="M177" s="12" t="s">
        <v>2838</v>
      </c>
    </row>
    <row r="178" spans="1:15" x14ac:dyDescent="0.25">
      <c r="A178" s="12" t="s">
        <v>4285</v>
      </c>
      <c r="B178" s="14" t="s">
        <v>4445</v>
      </c>
      <c r="C178" s="12" t="s">
        <v>3057</v>
      </c>
      <c r="D178" s="12" t="s">
        <v>3058</v>
      </c>
      <c r="E178" s="12" t="s">
        <v>3059</v>
      </c>
      <c r="F178" s="12" t="s">
        <v>3060</v>
      </c>
      <c r="H178" s="12" t="s">
        <v>11</v>
      </c>
      <c r="K178" s="12" t="s">
        <v>27</v>
      </c>
      <c r="L178" s="12" t="s">
        <v>2999</v>
      </c>
      <c r="M178" s="12" t="s">
        <v>2838</v>
      </c>
    </row>
    <row r="179" spans="1:15" x14ac:dyDescent="0.25">
      <c r="A179" s="12" t="s">
        <v>4285</v>
      </c>
      <c r="B179" s="14" t="s">
        <v>4445</v>
      </c>
      <c r="C179" s="12" t="s">
        <v>3061</v>
      </c>
      <c r="D179" s="12" t="s">
        <v>3062</v>
      </c>
      <c r="E179" s="12" t="s">
        <v>3063</v>
      </c>
      <c r="F179" s="12" t="s">
        <v>3064</v>
      </c>
      <c r="H179" s="12" t="s">
        <v>11</v>
      </c>
      <c r="K179" s="12" t="s">
        <v>28</v>
      </c>
      <c r="L179" s="12" t="s">
        <v>2381</v>
      </c>
      <c r="M179" s="12" t="s">
        <v>367</v>
      </c>
    </row>
    <row r="180" spans="1:15" x14ac:dyDescent="0.25">
      <c r="A180" s="12" t="s">
        <v>4460</v>
      </c>
      <c r="B180" s="14" t="s">
        <v>4445</v>
      </c>
      <c r="C180" s="12" t="s">
        <v>1369</v>
      </c>
      <c r="D180" s="12" t="s">
        <v>1370</v>
      </c>
      <c r="E180" s="12" t="s">
        <v>1371</v>
      </c>
      <c r="F180" s="12" t="s">
        <v>1372</v>
      </c>
      <c r="G180" s="12" t="s">
        <v>73</v>
      </c>
      <c r="H180" s="12" t="s">
        <v>11</v>
      </c>
      <c r="I180" s="12" t="s">
        <v>1117</v>
      </c>
      <c r="L180" s="12" t="s">
        <v>1316</v>
      </c>
      <c r="M180" s="12" t="s">
        <v>99</v>
      </c>
      <c r="N180" s="12" t="s">
        <v>1373</v>
      </c>
      <c r="O180" s="12" t="s">
        <v>1122</v>
      </c>
    </row>
    <row r="181" spans="1:15" x14ac:dyDescent="0.25">
      <c r="A181" s="12" t="s">
        <v>4460</v>
      </c>
      <c r="B181" s="14" t="s">
        <v>4445</v>
      </c>
      <c r="C181" s="12" t="s">
        <v>1183</v>
      </c>
      <c r="D181" s="12" t="s">
        <v>1184</v>
      </c>
      <c r="E181" s="12" t="s">
        <v>1185</v>
      </c>
      <c r="F181" s="12" t="s">
        <v>1186</v>
      </c>
      <c r="G181" s="12" t="s">
        <v>73</v>
      </c>
      <c r="H181" s="12" t="s">
        <v>11</v>
      </c>
      <c r="I181" s="12" t="s">
        <v>1117</v>
      </c>
      <c r="J181" s="12" t="s">
        <v>1187</v>
      </c>
      <c r="K181" s="12" t="s">
        <v>1119</v>
      </c>
      <c r="L181" s="12" t="s">
        <v>1188</v>
      </c>
      <c r="M181" s="12" t="s">
        <v>107</v>
      </c>
      <c r="N181" s="12" t="s">
        <v>1189</v>
      </c>
      <c r="O181" s="12" t="s">
        <v>1112</v>
      </c>
    </row>
    <row r="182" spans="1:15" x14ac:dyDescent="0.25">
      <c r="A182" s="12" t="s">
        <v>4287</v>
      </c>
      <c r="B182" s="14" t="s">
        <v>4445</v>
      </c>
      <c r="C182" s="12" t="s">
        <v>3599</v>
      </c>
      <c r="D182" s="12" t="s">
        <v>3600</v>
      </c>
      <c r="E182" s="12" t="s">
        <v>3601</v>
      </c>
      <c r="F182" s="12" t="s">
        <v>3602</v>
      </c>
      <c r="G182" s="12" t="s">
        <v>191</v>
      </c>
      <c r="J182" s="12" t="s">
        <v>260</v>
      </c>
      <c r="K182" s="12" t="s">
        <v>3603</v>
      </c>
      <c r="L182" s="12" t="s">
        <v>3604</v>
      </c>
      <c r="M182" s="12" t="s">
        <v>3495</v>
      </c>
      <c r="N182" s="12" t="s">
        <v>3605</v>
      </c>
      <c r="O182" s="12" t="s">
        <v>3507</v>
      </c>
    </row>
    <row r="183" spans="1:15" x14ac:dyDescent="0.25">
      <c r="A183" s="12" t="s">
        <v>4286</v>
      </c>
      <c r="B183" s="14" t="s">
        <v>4445</v>
      </c>
      <c r="C183" s="12" t="s">
        <v>698</v>
      </c>
      <c r="D183" s="12" t="s">
        <v>699</v>
      </c>
      <c r="E183" s="12" t="s">
        <v>700</v>
      </c>
      <c r="F183" s="12" t="s">
        <v>701</v>
      </c>
      <c r="G183" s="12" t="s">
        <v>702</v>
      </c>
      <c r="H183" s="12" t="s">
        <v>11</v>
      </c>
      <c r="J183" s="12" t="s">
        <v>703</v>
      </c>
      <c r="K183" s="12" t="s">
        <v>209</v>
      </c>
      <c r="L183" s="12" t="s">
        <v>704</v>
      </c>
      <c r="M183" s="12" t="s">
        <v>107</v>
      </c>
      <c r="N183" s="12" t="s">
        <v>705</v>
      </c>
      <c r="O183" s="12" t="s">
        <v>109</v>
      </c>
    </row>
    <row r="184" spans="1:15" x14ac:dyDescent="0.25">
      <c r="A184" s="12" t="s">
        <v>4286</v>
      </c>
      <c r="B184" s="14" t="s">
        <v>4445</v>
      </c>
      <c r="C184" s="12" t="s">
        <v>706</v>
      </c>
      <c r="D184" s="12" t="s">
        <v>707</v>
      </c>
      <c r="E184" s="12" t="s">
        <v>708</v>
      </c>
      <c r="F184" s="12" t="s">
        <v>709</v>
      </c>
      <c r="G184" s="12" t="s">
        <v>710</v>
      </c>
      <c r="H184" s="12" t="s">
        <v>11</v>
      </c>
      <c r="J184" s="12" t="s">
        <v>711</v>
      </c>
      <c r="K184" s="12" t="s">
        <v>153</v>
      </c>
      <c r="L184" s="12" t="s">
        <v>262</v>
      </c>
      <c r="M184" s="12" t="s">
        <v>107</v>
      </c>
      <c r="N184" s="12" t="s">
        <v>712</v>
      </c>
      <c r="O184" s="12" t="s">
        <v>109</v>
      </c>
    </row>
    <row r="185" spans="1:15" x14ac:dyDescent="0.25">
      <c r="A185" s="12" t="s">
        <v>4286</v>
      </c>
      <c r="B185" s="14" t="s">
        <v>4445</v>
      </c>
      <c r="C185" s="12" t="s">
        <v>713</v>
      </c>
      <c r="D185" s="12" t="s">
        <v>714</v>
      </c>
      <c r="E185" s="12" t="s">
        <v>715</v>
      </c>
      <c r="F185" s="12" t="s">
        <v>716</v>
      </c>
      <c r="G185" s="12" t="s">
        <v>717</v>
      </c>
      <c r="H185" s="12" t="s">
        <v>11</v>
      </c>
      <c r="J185" s="12" t="s">
        <v>711</v>
      </c>
      <c r="K185" s="12" t="s">
        <v>153</v>
      </c>
      <c r="L185" s="12" t="s">
        <v>262</v>
      </c>
      <c r="M185" s="12" t="s">
        <v>107</v>
      </c>
      <c r="N185" s="12" t="s">
        <v>718</v>
      </c>
      <c r="O185" s="12" t="s">
        <v>109</v>
      </c>
    </row>
    <row r="186" spans="1:15" x14ac:dyDescent="0.25">
      <c r="A186" s="12" t="s">
        <v>4286</v>
      </c>
      <c r="B186" s="14" t="s">
        <v>4445</v>
      </c>
      <c r="C186" s="12" t="s">
        <v>719</v>
      </c>
      <c r="D186" s="12" t="s">
        <v>720</v>
      </c>
      <c r="E186" s="12" t="s">
        <v>721</v>
      </c>
      <c r="F186" s="12" t="s">
        <v>722</v>
      </c>
      <c r="G186" s="12" t="s">
        <v>723</v>
      </c>
      <c r="H186" s="12" t="s">
        <v>11</v>
      </c>
      <c r="J186" s="12" t="s">
        <v>724</v>
      </c>
      <c r="K186" s="12" t="s">
        <v>153</v>
      </c>
      <c r="L186" s="12" t="s">
        <v>262</v>
      </c>
      <c r="M186" s="12" t="s">
        <v>107</v>
      </c>
      <c r="N186" s="12" t="s">
        <v>725</v>
      </c>
      <c r="O186" s="12" t="s">
        <v>109</v>
      </c>
    </row>
    <row r="187" spans="1:15" x14ac:dyDescent="0.25">
      <c r="A187" s="12" t="s">
        <v>4286</v>
      </c>
      <c r="B187" s="14" t="s">
        <v>4445</v>
      </c>
      <c r="C187" s="12" t="s">
        <v>726</v>
      </c>
      <c r="D187" s="12" t="s">
        <v>727</v>
      </c>
      <c r="E187" s="12" t="s">
        <v>728</v>
      </c>
      <c r="F187" s="12" t="s">
        <v>729</v>
      </c>
      <c r="G187" s="12" t="s">
        <v>730</v>
      </c>
      <c r="H187" s="12" t="s">
        <v>11</v>
      </c>
      <c r="J187" s="12" t="s">
        <v>731</v>
      </c>
      <c r="K187" s="12" t="s">
        <v>209</v>
      </c>
      <c r="L187" s="12" t="s">
        <v>732</v>
      </c>
      <c r="M187" s="12" t="s">
        <v>107</v>
      </c>
      <c r="N187" s="12" t="s">
        <v>733</v>
      </c>
      <c r="O187" s="12" t="s">
        <v>109</v>
      </c>
    </row>
    <row r="188" spans="1:15" x14ac:dyDescent="0.25">
      <c r="A188" s="12" t="s">
        <v>4286</v>
      </c>
      <c r="B188" s="14" t="s">
        <v>4445</v>
      </c>
      <c r="C188" s="12" t="s">
        <v>734</v>
      </c>
      <c r="D188" s="12" t="s">
        <v>735</v>
      </c>
      <c r="E188" s="12" t="s">
        <v>736</v>
      </c>
      <c r="F188" s="12" t="s">
        <v>737</v>
      </c>
      <c r="G188" s="12" t="s">
        <v>738</v>
      </c>
      <c r="H188" s="12" t="s">
        <v>11</v>
      </c>
      <c r="J188" s="12" t="s">
        <v>616</v>
      </c>
      <c r="K188" s="12" t="s">
        <v>739</v>
      </c>
      <c r="L188" s="12" t="s">
        <v>618</v>
      </c>
      <c r="M188" s="12" t="s">
        <v>107</v>
      </c>
      <c r="N188" s="12" t="s">
        <v>740</v>
      </c>
      <c r="O188" s="12" t="s">
        <v>109</v>
      </c>
    </row>
    <row r="189" spans="1:15" x14ac:dyDescent="0.25">
      <c r="A189" s="12" t="s">
        <v>4284</v>
      </c>
      <c r="B189" s="14" t="s">
        <v>4445</v>
      </c>
      <c r="C189" s="12" t="s">
        <v>1802</v>
      </c>
      <c r="D189" s="12" t="s">
        <v>1803</v>
      </c>
      <c r="E189" s="12" t="s">
        <v>1804</v>
      </c>
      <c r="F189" s="12" t="s">
        <v>1805</v>
      </c>
      <c r="G189" s="12" t="s">
        <v>1806</v>
      </c>
      <c r="H189" s="12" t="s">
        <v>11</v>
      </c>
      <c r="J189" s="12" t="s">
        <v>152</v>
      </c>
      <c r="K189" s="12" t="s">
        <v>346</v>
      </c>
      <c r="L189" s="12" t="s">
        <v>76</v>
      </c>
      <c r="M189" s="12" t="s">
        <v>107</v>
      </c>
      <c r="N189" s="12" t="s">
        <v>1807</v>
      </c>
      <c r="O189" s="12" t="s">
        <v>127</v>
      </c>
    </row>
    <row r="190" spans="1:15" x14ac:dyDescent="0.25">
      <c r="A190" s="12" t="s">
        <v>4284</v>
      </c>
      <c r="B190" s="14" t="s">
        <v>4445</v>
      </c>
      <c r="C190" s="12" t="s">
        <v>1808</v>
      </c>
      <c r="D190" s="12" t="s">
        <v>1809</v>
      </c>
      <c r="E190" s="12" t="s">
        <v>1810</v>
      </c>
      <c r="F190" s="12" t="s">
        <v>1811</v>
      </c>
      <c r="G190" s="12" t="s">
        <v>4348</v>
      </c>
      <c r="H190" s="12" t="s">
        <v>11</v>
      </c>
      <c r="J190" s="12" t="s">
        <v>1812</v>
      </c>
      <c r="K190" s="12" t="s">
        <v>1813</v>
      </c>
      <c r="L190" s="12" t="s">
        <v>332</v>
      </c>
      <c r="M190" s="12" t="s">
        <v>107</v>
      </c>
      <c r="N190" s="12" t="s">
        <v>1814</v>
      </c>
      <c r="O190" s="12" t="s">
        <v>109</v>
      </c>
    </row>
    <row r="191" spans="1:15" x14ac:dyDescent="0.25">
      <c r="A191" s="12" t="s">
        <v>4284</v>
      </c>
      <c r="B191" s="14" t="s">
        <v>4445</v>
      </c>
      <c r="C191" s="12" t="s">
        <v>1815</v>
      </c>
      <c r="D191" s="12" t="s">
        <v>1816</v>
      </c>
      <c r="E191" s="12" t="s">
        <v>4349</v>
      </c>
      <c r="F191" s="12" t="s">
        <v>1811</v>
      </c>
      <c r="G191" s="12" t="s">
        <v>73</v>
      </c>
      <c r="H191" s="12" t="s">
        <v>11</v>
      </c>
      <c r="J191" s="12" t="s">
        <v>1812</v>
      </c>
      <c r="K191" s="12" t="s">
        <v>1813</v>
      </c>
      <c r="L191" s="12" t="s">
        <v>332</v>
      </c>
      <c r="M191" s="12" t="s">
        <v>107</v>
      </c>
      <c r="N191" s="12" t="s">
        <v>1817</v>
      </c>
      <c r="O191" s="12" t="s">
        <v>109</v>
      </c>
    </row>
    <row r="192" spans="1:15" x14ac:dyDescent="0.25">
      <c r="A192" s="12" t="s">
        <v>4460</v>
      </c>
      <c r="B192" s="14" t="s">
        <v>4445</v>
      </c>
      <c r="C192" s="12" t="s">
        <v>1348</v>
      </c>
      <c r="D192" s="12" t="s">
        <v>1349</v>
      </c>
      <c r="E192" s="12" t="s">
        <v>1350</v>
      </c>
      <c r="F192" s="12" t="s">
        <v>1351</v>
      </c>
      <c r="G192" s="12" t="s">
        <v>1352</v>
      </c>
      <c r="H192" s="12" t="s">
        <v>11</v>
      </c>
      <c r="I192" s="12" t="s">
        <v>1136</v>
      </c>
      <c r="L192" s="12" t="s">
        <v>408</v>
      </c>
      <c r="M192" s="12" t="s">
        <v>99</v>
      </c>
      <c r="N192" s="12" t="s">
        <v>503</v>
      </c>
      <c r="O192" s="12" t="s">
        <v>1112</v>
      </c>
    </row>
    <row r="193" spans="1:15" x14ac:dyDescent="0.25">
      <c r="A193" s="12" t="s">
        <v>4460</v>
      </c>
      <c r="B193" s="14" t="s">
        <v>4447</v>
      </c>
      <c r="C193" s="12" t="s">
        <v>1365</v>
      </c>
      <c r="D193" s="12" t="s">
        <v>1611</v>
      </c>
      <c r="E193" s="12" t="s">
        <v>1367</v>
      </c>
      <c r="F193" s="12" t="s">
        <v>1368</v>
      </c>
      <c r="M193" s="12" t="s">
        <v>1612</v>
      </c>
    </row>
    <row r="194" spans="1:15" x14ac:dyDescent="0.25">
      <c r="A194" s="12" t="s">
        <v>4460</v>
      </c>
      <c r="B194" s="14" t="s">
        <v>4445</v>
      </c>
      <c r="C194" s="12" t="s">
        <v>1483</v>
      </c>
      <c r="D194" s="12" t="s">
        <v>1484</v>
      </c>
      <c r="E194" s="12" t="s">
        <v>1485</v>
      </c>
      <c r="F194" s="12" t="s">
        <v>1486</v>
      </c>
      <c r="G194" s="12" t="s">
        <v>1487</v>
      </c>
      <c r="H194" s="12" t="s">
        <v>11</v>
      </c>
      <c r="L194" s="12" t="s">
        <v>408</v>
      </c>
      <c r="M194" s="12" t="s">
        <v>99</v>
      </c>
      <c r="N194" s="12" t="s">
        <v>503</v>
      </c>
      <c r="O194" s="12" t="s">
        <v>145</v>
      </c>
    </row>
    <row r="195" spans="1:15" x14ac:dyDescent="0.25">
      <c r="A195" s="12" t="s">
        <v>4460</v>
      </c>
      <c r="B195" s="14" t="s">
        <v>4445</v>
      </c>
      <c r="C195" s="12" t="s">
        <v>1506</v>
      </c>
      <c r="D195" s="12" t="s">
        <v>1507</v>
      </c>
      <c r="E195" s="12" t="s">
        <v>1508</v>
      </c>
      <c r="F195" s="12" t="s">
        <v>1498</v>
      </c>
      <c r="G195" s="12" t="s">
        <v>73</v>
      </c>
      <c r="H195" s="12" t="s">
        <v>11</v>
      </c>
      <c r="I195" s="12" t="s">
        <v>1492</v>
      </c>
      <c r="L195" s="12" t="s">
        <v>1503</v>
      </c>
      <c r="M195" s="12" t="s">
        <v>99</v>
      </c>
      <c r="N195" s="12" t="s">
        <v>503</v>
      </c>
      <c r="O195" s="12" t="s">
        <v>1112</v>
      </c>
    </row>
    <row r="196" spans="1:15" x14ac:dyDescent="0.25">
      <c r="A196" s="12" t="s">
        <v>4285</v>
      </c>
      <c r="B196" s="14" t="s">
        <v>4445</v>
      </c>
      <c r="C196" s="12" t="s">
        <v>3065</v>
      </c>
      <c r="D196" s="12" t="s">
        <v>3066</v>
      </c>
      <c r="E196" s="12" t="s">
        <v>3067</v>
      </c>
      <c r="F196" s="12" t="s">
        <v>3068</v>
      </c>
      <c r="G196" s="12" t="s">
        <v>4369</v>
      </c>
      <c r="H196" s="12" t="s">
        <v>11</v>
      </c>
      <c r="J196" s="12" t="s">
        <v>280</v>
      </c>
      <c r="K196" s="12" t="s">
        <v>2862</v>
      </c>
      <c r="L196" s="12" t="s">
        <v>2909</v>
      </c>
      <c r="M196" s="12" t="s">
        <v>2829</v>
      </c>
      <c r="N196" s="12" t="s">
        <v>3069</v>
      </c>
      <c r="O196" s="12" t="s">
        <v>1122</v>
      </c>
    </row>
    <row r="197" spans="1:15" x14ac:dyDescent="0.25">
      <c r="A197" s="12" t="s">
        <v>4285</v>
      </c>
      <c r="B197" s="14" t="s">
        <v>4445</v>
      </c>
      <c r="C197" s="12" t="s">
        <v>3065</v>
      </c>
      <c r="D197" s="12" t="s">
        <v>3070</v>
      </c>
      <c r="E197" s="12" t="s">
        <v>3067</v>
      </c>
      <c r="F197" s="12" t="s">
        <v>3068</v>
      </c>
      <c r="G197" s="12" t="s">
        <v>4370</v>
      </c>
      <c r="H197" s="12" t="s">
        <v>11</v>
      </c>
      <c r="M197" s="12" t="s">
        <v>1624</v>
      </c>
      <c r="N197" s="12" t="s">
        <v>3069</v>
      </c>
    </row>
    <row r="198" spans="1:15" x14ac:dyDescent="0.25">
      <c r="A198" s="12" t="s">
        <v>4285</v>
      </c>
      <c r="B198" s="14" t="s">
        <v>4445</v>
      </c>
      <c r="C198" s="12" t="s">
        <v>3071</v>
      </c>
      <c r="D198" s="12" t="s">
        <v>3072</v>
      </c>
      <c r="E198" s="12" t="s">
        <v>3073</v>
      </c>
      <c r="F198" s="12" t="s">
        <v>3074</v>
      </c>
      <c r="H198" s="12" t="s">
        <v>11</v>
      </c>
      <c r="K198" s="12" t="s">
        <v>28</v>
      </c>
      <c r="L198" s="12" t="s">
        <v>2381</v>
      </c>
      <c r="M198" s="12" t="s">
        <v>367</v>
      </c>
    </row>
    <row r="199" spans="1:15" x14ac:dyDescent="0.25">
      <c r="A199" s="12" t="s">
        <v>4285</v>
      </c>
      <c r="B199" s="14" t="s">
        <v>4445</v>
      </c>
      <c r="C199" s="12" t="s">
        <v>3075</v>
      </c>
      <c r="D199" s="12" t="s">
        <v>3076</v>
      </c>
      <c r="E199" s="12" t="s">
        <v>3077</v>
      </c>
      <c r="F199" s="12" t="s">
        <v>3078</v>
      </c>
      <c r="H199" s="12" t="s">
        <v>11</v>
      </c>
      <c r="K199" s="12" t="s">
        <v>28</v>
      </c>
      <c r="L199" s="12" t="s">
        <v>3079</v>
      </c>
      <c r="M199" s="12" t="s">
        <v>367</v>
      </c>
    </row>
    <row r="200" spans="1:15" x14ac:dyDescent="0.25">
      <c r="A200" s="12" t="s">
        <v>4285</v>
      </c>
      <c r="B200" s="14" t="s">
        <v>4445</v>
      </c>
      <c r="C200" s="12" t="s">
        <v>3080</v>
      </c>
      <c r="D200" s="12" t="s">
        <v>3081</v>
      </c>
      <c r="E200" s="12" t="s">
        <v>3082</v>
      </c>
      <c r="F200" s="12" t="s">
        <v>2376</v>
      </c>
      <c r="H200" s="12" t="s">
        <v>10</v>
      </c>
      <c r="K200" s="12" t="s">
        <v>3083</v>
      </c>
      <c r="L200" s="12" t="s">
        <v>2967</v>
      </c>
      <c r="M200" s="12" t="s">
        <v>367</v>
      </c>
    </row>
    <row r="201" spans="1:15" x14ac:dyDescent="0.25">
      <c r="A201" s="12" t="s">
        <v>4285</v>
      </c>
      <c r="B201" s="14" t="s">
        <v>4445</v>
      </c>
      <c r="C201" s="12" t="s">
        <v>3084</v>
      </c>
      <c r="D201" s="12" t="s">
        <v>3085</v>
      </c>
      <c r="E201" s="12" t="s">
        <v>3086</v>
      </c>
      <c r="F201" s="12" t="s">
        <v>2115</v>
      </c>
      <c r="H201" s="12" t="s">
        <v>10</v>
      </c>
      <c r="K201" s="12" t="s">
        <v>28</v>
      </c>
      <c r="L201" s="12" t="s">
        <v>3087</v>
      </c>
      <c r="M201" s="12" t="s">
        <v>367</v>
      </c>
    </row>
    <row r="202" spans="1:15" x14ac:dyDescent="0.25">
      <c r="A202" s="12" t="s">
        <v>4285</v>
      </c>
      <c r="B202" s="14" t="s">
        <v>4445</v>
      </c>
      <c r="C202" s="12" t="s">
        <v>3088</v>
      </c>
      <c r="D202" s="12" t="s">
        <v>3089</v>
      </c>
      <c r="E202" s="12" t="s">
        <v>2879</v>
      </c>
      <c r="F202" s="12" t="s">
        <v>3090</v>
      </c>
      <c r="G202" s="12" t="s">
        <v>4371</v>
      </c>
      <c r="H202" s="12" t="s">
        <v>10</v>
      </c>
      <c r="J202" s="12" t="s">
        <v>2545</v>
      </c>
      <c r="K202" s="12" t="s">
        <v>2862</v>
      </c>
      <c r="L202" s="12" t="s">
        <v>2881</v>
      </c>
      <c r="M202" s="12" t="s">
        <v>2829</v>
      </c>
      <c r="N202" s="12" t="s">
        <v>3091</v>
      </c>
    </row>
    <row r="203" spans="1:15" x14ac:dyDescent="0.25">
      <c r="A203" s="12" t="s">
        <v>4285</v>
      </c>
      <c r="B203" s="14" t="s">
        <v>4445</v>
      </c>
      <c r="C203" s="12" t="s">
        <v>3092</v>
      </c>
      <c r="D203" s="12" t="s">
        <v>3093</v>
      </c>
      <c r="E203" s="12" t="s">
        <v>3094</v>
      </c>
      <c r="F203" s="12" t="s">
        <v>3095</v>
      </c>
      <c r="G203" s="12" t="s">
        <v>3096</v>
      </c>
      <c r="H203" s="12" t="s">
        <v>11</v>
      </c>
      <c r="M203" s="12" t="s">
        <v>1624</v>
      </c>
      <c r="N203" s="12" t="s">
        <v>3097</v>
      </c>
    </row>
    <row r="204" spans="1:15" x14ac:dyDescent="0.25">
      <c r="A204" s="12" t="s">
        <v>4285</v>
      </c>
      <c r="B204" s="14" t="s">
        <v>4445</v>
      </c>
      <c r="C204" s="12" t="s">
        <v>3098</v>
      </c>
      <c r="D204" s="12" t="s">
        <v>3099</v>
      </c>
      <c r="E204" s="12" t="s">
        <v>3100</v>
      </c>
      <c r="F204" s="12" t="s">
        <v>3101</v>
      </c>
      <c r="H204" s="12" t="s">
        <v>10</v>
      </c>
      <c r="K204" s="12" t="s">
        <v>28</v>
      </c>
      <c r="L204" s="12" t="s">
        <v>2381</v>
      </c>
      <c r="M204" s="12" t="s">
        <v>367</v>
      </c>
    </row>
    <row r="205" spans="1:15" x14ac:dyDescent="0.25">
      <c r="A205" s="12" t="s">
        <v>4285</v>
      </c>
      <c r="B205" s="14" t="s">
        <v>4445</v>
      </c>
      <c r="C205" s="12" t="s">
        <v>3102</v>
      </c>
      <c r="D205" s="12" t="s">
        <v>3103</v>
      </c>
      <c r="E205" s="12" t="s">
        <v>3104</v>
      </c>
      <c r="F205" s="12" t="s">
        <v>3105</v>
      </c>
      <c r="G205" s="12" t="s">
        <v>4372</v>
      </c>
      <c r="H205" s="12" t="s">
        <v>11</v>
      </c>
      <c r="J205" s="12" t="s">
        <v>260</v>
      </c>
      <c r="K205" s="12" t="s">
        <v>23</v>
      </c>
      <c r="L205" s="12" t="s">
        <v>1732</v>
      </c>
      <c r="M205" s="12" t="s">
        <v>2829</v>
      </c>
      <c r="N205" s="12" t="s">
        <v>3106</v>
      </c>
      <c r="O205" s="12" t="s">
        <v>1122</v>
      </c>
    </row>
    <row r="206" spans="1:15" x14ac:dyDescent="0.25">
      <c r="A206" s="12" t="s">
        <v>4284</v>
      </c>
      <c r="B206" s="15" t="s">
        <v>4446</v>
      </c>
      <c r="C206" s="12" t="s">
        <v>135</v>
      </c>
      <c r="D206" s="12" t="s">
        <v>136</v>
      </c>
      <c r="E206" s="12" t="s">
        <v>137</v>
      </c>
      <c r="F206" s="12" t="s">
        <v>138</v>
      </c>
      <c r="G206" s="12" t="s">
        <v>139</v>
      </c>
      <c r="H206" s="12" t="s">
        <v>133</v>
      </c>
      <c r="J206" s="12" t="s">
        <v>140</v>
      </c>
      <c r="K206" s="12" t="s">
        <v>141</v>
      </c>
      <c r="L206" s="12" t="s">
        <v>106</v>
      </c>
      <c r="M206" s="12" t="s">
        <v>107</v>
      </c>
      <c r="N206" s="12" t="s">
        <v>142</v>
      </c>
      <c r="O206" s="12" t="s">
        <v>127</v>
      </c>
    </row>
    <row r="207" spans="1:15" x14ac:dyDescent="0.25">
      <c r="A207" s="12" t="s">
        <v>4286</v>
      </c>
      <c r="B207" s="15" t="s">
        <v>4446</v>
      </c>
      <c r="C207" s="12" t="s">
        <v>135</v>
      </c>
      <c r="D207" s="12" t="s">
        <v>136</v>
      </c>
      <c r="E207" s="12" t="s">
        <v>137</v>
      </c>
      <c r="F207" s="12" t="s">
        <v>138</v>
      </c>
      <c r="G207" s="12" t="s">
        <v>139</v>
      </c>
      <c r="H207" s="12" t="s">
        <v>133</v>
      </c>
      <c r="J207" s="12" t="s">
        <v>140</v>
      </c>
      <c r="K207" s="12" t="s">
        <v>141</v>
      </c>
      <c r="L207" s="12" t="s">
        <v>106</v>
      </c>
      <c r="M207" s="12" t="s">
        <v>107</v>
      </c>
      <c r="N207" s="12" t="s">
        <v>142</v>
      </c>
      <c r="O207" s="12" t="s">
        <v>127</v>
      </c>
    </row>
    <row r="208" spans="1:15" x14ac:dyDescent="0.25">
      <c r="A208" s="12" t="s">
        <v>4285</v>
      </c>
      <c r="B208" s="15" t="s">
        <v>4446</v>
      </c>
      <c r="C208" s="12" t="s">
        <v>3107</v>
      </c>
      <c r="D208" s="12" t="s">
        <v>3108</v>
      </c>
      <c r="E208" s="12" t="s">
        <v>4373</v>
      </c>
      <c r="F208" s="12" t="s">
        <v>4374</v>
      </c>
      <c r="G208" s="12" t="s">
        <v>73</v>
      </c>
      <c r="H208" s="12" t="s">
        <v>11</v>
      </c>
      <c r="M208" s="12" t="s">
        <v>1624</v>
      </c>
    </row>
    <row r="209" spans="1:15" x14ac:dyDescent="0.25">
      <c r="A209" s="12" t="s">
        <v>4286</v>
      </c>
      <c r="B209" s="14" t="s">
        <v>4445</v>
      </c>
      <c r="C209" s="12" t="s">
        <v>143</v>
      </c>
      <c r="D209" s="12" t="s">
        <v>144</v>
      </c>
      <c r="E209" s="12" t="s">
        <v>145</v>
      </c>
      <c r="F209" s="12" t="s">
        <v>145</v>
      </c>
      <c r="G209" s="12" t="s">
        <v>145</v>
      </c>
      <c r="I209" s="12" t="s">
        <v>84</v>
      </c>
      <c r="M209" s="12" t="s">
        <v>146</v>
      </c>
      <c r="O209" s="12" t="s">
        <v>78</v>
      </c>
    </row>
    <row r="210" spans="1:15" x14ac:dyDescent="0.25">
      <c r="A210" s="12" t="s">
        <v>4285</v>
      </c>
      <c r="B210" s="14" t="s">
        <v>4445</v>
      </c>
      <c r="C210" s="12" t="s">
        <v>3109</v>
      </c>
      <c r="D210" s="12" t="s">
        <v>3110</v>
      </c>
      <c r="E210" s="12" t="s">
        <v>3111</v>
      </c>
      <c r="F210" s="12" t="s">
        <v>3112</v>
      </c>
      <c r="G210" s="12" t="s">
        <v>3113</v>
      </c>
      <c r="H210" s="12" t="s">
        <v>11</v>
      </c>
      <c r="J210" s="12" t="s">
        <v>260</v>
      </c>
      <c r="K210" s="12" t="s">
        <v>3114</v>
      </c>
      <c r="L210" s="12" t="s">
        <v>3115</v>
      </c>
      <c r="M210" s="12" t="s">
        <v>2829</v>
      </c>
      <c r="N210" s="12" t="s">
        <v>3116</v>
      </c>
      <c r="O210" s="12" t="s">
        <v>1144</v>
      </c>
    </row>
    <row r="211" spans="1:15" x14ac:dyDescent="0.25">
      <c r="A211" s="12" t="s">
        <v>4286</v>
      </c>
      <c r="B211" s="14" t="s">
        <v>4447</v>
      </c>
      <c r="C211" s="12" t="s">
        <v>147</v>
      </c>
      <c r="D211" s="12" t="s">
        <v>148</v>
      </c>
      <c r="E211" s="12" t="s">
        <v>149</v>
      </c>
      <c r="F211" s="12" t="s">
        <v>150</v>
      </c>
      <c r="G211" s="12" t="s">
        <v>151</v>
      </c>
      <c r="H211" s="12" t="s">
        <v>13</v>
      </c>
      <c r="J211" s="12" t="s">
        <v>152</v>
      </c>
      <c r="K211" s="12" t="s">
        <v>153</v>
      </c>
      <c r="L211" s="12" t="s">
        <v>154</v>
      </c>
      <c r="M211" s="12" t="s">
        <v>107</v>
      </c>
      <c r="N211" s="12" t="s">
        <v>155</v>
      </c>
      <c r="O211" s="12" t="s">
        <v>109</v>
      </c>
    </row>
    <row r="212" spans="1:15" x14ac:dyDescent="0.25">
      <c r="A212" s="12" t="s">
        <v>4284</v>
      </c>
      <c r="B212" s="14" t="s">
        <v>4445</v>
      </c>
      <c r="C212" s="12" t="s">
        <v>156</v>
      </c>
      <c r="D212" s="12" t="s">
        <v>157</v>
      </c>
      <c r="E212" s="12" t="s">
        <v>158</v>
      </c>
      <c r="F212" s="12" t="s">
        <v>159</v>
      </c>
      <c r="G212" s="12" t="s">
        <v>160</v>
      </c>
      <c r="H212" s="12" t="s">
        <v>10</v>
      </c>
      <c r="J212" s="12" t="s">
        <v>152</v>
      </c>
      <c r="K212" s="12" t="s">
        <v>161</v>
      </c>
      <c r="L212" s="12" t="s">
        <v>162</v>
      </c>
      <c r="M212" s="12" t="s">
        <v>107</v>
      </c>
      <c r="N212" s="12" t="s">
        <v>163</v>
      </c>
      <c r="O212" s="12" t="s">
        <v>127</v>
      </c>
    </row>
    <row r="213" spans="1:15" x14ac:dyDescent="0.25">
      <c r="A213" s="12" t="s">
        <v>4286</v>
      </c>
      <c r="B213" s="14" t="s">
        <v>4445</v>
      </c>
      <c r="C213" s="12" t="s">
        <v>156</v>
      </c>
      <c r="D213" s="12" t="s">
        <v>157</v>
      </c>
      <c r="E213" s="12" t="s">
        <v>158</v>
      </c>
      <c r="F213" s="12" t="s">
        <v>159</v>
      </c>
      <c r="G213" s="12" t="s">
        <v>160</v>
      </c>
      <c r="H213" s="12" t="s">
        <v>10</v>
      </c>
      <c r="J213" s="12" t="s">
        <v>152</v>
      </c>
      <c r="K213" s="12" t="s">
        <v>161</v>
      </c>
      <c r="L213" s="12" t="s">
        <v>162</v>
      </c>
      <c r="M213" s="12" t="s">
        <v>107</v>
      </c>
      <c r="N213" s="12" t="s">
        <v>163</v>
      </c>
      <c r="O213" s="12" t="s">
        <v>127</v>
      </c>
    </row>
    <row r="214" spans="1:15" x14ac:dyDescent="0.25">
      <c r="A214" s="12" t="s">
        <v>4286</v>
      </c>
      <c r="B214" s="14" t="s">
        <v>4445</v>
      </c>
      <c r="C214" s="12" t="s">
        <v>741</v>
      </c>
      <c r="D214" s="12" t="s">
        <v>742</v>
      </c>
      <c r="E214" s="12" t="s">
        <v>743</v>
      </c>
      <c r="F214" s="12" t="s">
        <v>167</v>
      </c>
      <c r="G214" s="12" t="s">
        <v>168</v>
      </c>
      <c r="H214" s="12" t="s">
        <v>11</v>
      </c>
      <c r="I214" s="12" t="s">
        <v>184</v>
      </c>
      <c r="L214" s="12" t="s">
        <v>288</v>
      </c>
      <c r="M214" s="12" t="s">
        <v>99</v>
      </c>
      <c r="N214" s="12" t="s">
        <v>744</v>
      </c>
      <c r="O214" s="12" t="s">
        <v>127</v>
      </c>
    </row>
    <row r="215" spans="1:15" x14ac:dyDescent="0.25">
      <c r="A215" s="12" t="s">
        <v>4286</v>
      </c>
      <c r="B215" s="14" t="s">
        <v>4445</v>
      </c>
      <c r="C215" s="12" t="s">
        <v>745</v>
      </c>
      <c r="D215" s="12" t="s">
        <v>742</v>
      </c>
      <c r="E215" s="12" t="s">
        <v>746</v>
      </c>
      <c r="F215" s="12" t="s">
        <v>167</v>
      </c>
      <c r="G215" s="12" t="s">
        <v>168</v>
      </c>
      <c r="H215" s="12" t="s">
        <v>11</v>
      </c>
      <c r="J215" s="12" t="s">
        <v>152</v>
      </c>
      <c r="K215" s="12" t="s">
        <v>169</v>
      </c>
      <c r="L215" s="12" t="s">
        <v>219</v>
      </c>
      <c r="M215" s="12" t="s">
        <v>107</v>
      </c>
      <c r="N215" s="12" t="s">
        <v>744</v>
      </c>
      <c r="O215" s="12" t="s">
        <v>127</v>
      </c>
    </row>
    <row r="216" spans="1:15" x14ac:dyDescent="0.25">
      <c r="A216" s="12" t="s">
        <v>4286</v>
      </c>
      <c r="B216" s="14" t="s">
        <v>4445</v>
      </c>
      <c r="C216" s="12" t="s">
        <v>747</v>
      </c>
      <c r="D216" s="12" t="s">
        <v>748</v>
      </c>
      <c r="E216" s="12" t="s">
        <v>749</v>
      </c>
      <c r="F216" s="12" t="s">
        <v>167</v>
      </c>
      <c r="G216" s="12" t="s">
        <v>168</v>
      </c>
      <c r="H216" s="12" t="s">
        <v>11</v>
      </c>
      <c r="J216" s="12" t="s">
        <v>152</v>
      </c>
      <c r="K216" s="12" t="s">
        <v>116</v>
      </c>
      <c r="L216" s="12" t="s">
        <v>219</v>
      </c>
      <c r="M216" s="12" t="s">
        <v>107</v>
      </c>
      <c r="N216" s="12" t="s">
        <v>340</v>
      </c>
      <c r="O216" s="12" t="s">
        <v>127</v>
      </c>
    </row>
    <row r="217" spans="1:15" x14ac:dyDescent="0.25">
      <c r="A217" s="12" t="s">
        <v>4286</v>
      </c>
      <c r="B217" s="14" t="s">
        <v>4445</v>
      </c>
      <c r="C217" s="12" t="s">
        <v>164</v>
      </c>
      <c r="D217" s="12" t="s">
        <v>165</v>
      </c>
      <c r="E217" s="12" t="s">
        <v>166</v>
      </c>
      <c r="F217" s="12" t="s">
        <v>167</v>
      </c>
      <c r="G217" s="12" t="s">
        <v>168</v>
      </c>
      <c r="H217" s="12" t="s">
        <v>10</v>
      </c>
      <c r="J217" s="12" t="s">
        <v>152</v>
      </c>
      <c r="K217" s="12" t="s">
        <v>169</v>
      </c>
      <c r="L217" s="12" t="s">
        <v>170</v>
      </c>
      <c r="M217" s="12" t="s">
        <v>107</v>
      </c>
      <c r="N217" s="12" t="s">
        <v>171</v>
      </c>
      <c r="O217" s="12" t="s">
        <v>127</v>
      </c>
    </row>
    <row r="218" spans="1:15" x14ac:dyDescent="0.25">
      <c r="A218" s="12" t="s">
        <v>4286</v>
      </c>
      <c r="B218" s="14" t="s">
        <v>4445</v>
      </c>
      <c r="C218" s="12" t="s">
        <v>172</v>
      </c>
      <c r="D218" s="12" t="s">
        <v>173</v>
      </c>
      <c r="E218" s="12" t="s">
        <v>174</v>
      </c>
      <c r="F218" s="12" t="s">
        <v>167</v>
      </c>
      <c r="G218" s="12" t="s">
        <v>175</v>
      </c>
      <c r="H218" s="12" t="s">
        <v>10</v>
      </c>
      <c r="J218" s="12" t="s">
        <v>152</v>
      </c>
      <c r="K218" s="12" t="s">
        <v>169</v>
      </c>
      <c r="L218" s="12" t="s">
        <v>170</v>
      </c>
      <c r="M218" s="12" t="s">
        <v>107</v>
      </c>
      <c r="N218" s="12" t="s">
        <v>176</v>
      </c>
      <c r="O218" s="12" t="s">
        <v>127</v>
      </c>
    </row>
    <row r="219" spans="1:15" x14ac:dyDescent="0.25">
      <c r="A219" s="12" t="s">
        <v>4286</v>
      </c>
      <c r="B219" s="14" t="s">
        <v>4445</v>
      </c>
      <c r="C219" s="12" t="s">
        <v>177</v>
      </c>
      <c r="D219" s="12" t="s">
        <v>178</v>
      </c>
      <c r="E219" s="12" t="s">
        <v>179</v>
      </c>
      <c r="F219" s="12" t="s">
        <v>167</v>
      </c>
      <c r="G219" s="12" t="s">
        <v>175</v>
      </c>
      <c r="H219" s="12" t="s">
        <v>11</v>
      </c>
      <c r="J219" s="12" t="s">
        <v>152</v>
      </c>
      <c r="K219" s="12" t="s">
        <v>169</v>
      </c>
      <c r="L219" s="12" t="s">
        <v>170</v>
      </c>
      <c r="M219" s="12" t="s">
        <v>107</v>
      </c>
      <c r="N219" s="12" t="s">
        <v>180</v>
      </c>
      <c r="O219" s="12" t="s">
        <v>127</v>
      </c>
    </row>
    <row r="220" spans="1:15" x14ac:dyDescent="0.25">
      <c r="A220" s="12" t="s">
        <v>4286</v>
      </c>
      <c r="B220" s="14" t="s">
        <v>4445</v>
      </c>
      <c r="C220" s="12" t="s">
        <v>181</v>
      </c>
      <c r="D220" s="12" t="s">
        <v>182</v>
      </c>
      <c r="E220" s="12" t="s">
        <v>179</v>
      </c>
      <c r="F220" s="12" t="s">
        <v>167</v>
      </c>
      <c r="G220" s="12" t="s">
        <v>183</v>
      </c>
      <c r="H220" s="12" t="s">
        <v>11</v>
      </c>
      <c r="I220" s="12" t="s">
        <v>184</v>
      </c>
      <c r="L220" s="12" t="s">
        <v>185</v>
      </c>
      <c r="M220" s="12" t="s">
        <v>99</v>
      </c>
      <c r="N220" s="12" t="s">
        <v>180</v>
      </c>
      <c r="O220" s="12" t="s">
        <v>127</v>
      </c>
    </row>
    <row r="221" spans="1:15" x14ac:dyDescent="0.25">
      <c r="A221" s="12" t="s">
        <v>4286</v>
      </c>
      <c r="B221" s="14" t="s">
        <v>4445</v>
      </c>
      <c r="C221" s="12" t="s">
        <v>750</v>
      </c>
      <c r="D221" s="12" t="s">
        <v>751</v>
      </c>
      <c r="E221" s="12" t="s">
        <v>752</v>
      </c>
      <c r="F221" s="12" t="s">
        <v>167</v>
      </c>
      <c r="G221" s="12" t="s">
        <v>168</v>
      </c>
      <c r="H221" s="12" t="s">
        <v>11</v>
      </c>
      <c r="J221" s="12" t="s">
        <v>152</v>
      </c>
      <c r="K221" s="12" t="s">
        <v>169</v>
      </c>
      <c r="L221" s="12" t="s">
        <v>170</v>
      </c>
      <c r="M221" s="12" t="s">
        <v>107</v>
      </c>
      <c r="N221" s="12" t="s">
        <v>753</v>
      </c>
      <c r="O221" s="12" t="s">
        <v>127</v>
      </c>
    </row>
    <row r="222" spans="1:15" x14ac:dyDescent="0.25">
      <c r="A222" s="12" t="s">
        <v>4286</v>
      </c>
      <c r="B222" s="14" t="s">
        <v>4445</v>
      </c>
      <c r="C222" s="12" t="s">
        <v>186</v>
      </c>
      <c r="D222" s="12" t="s">
        <v>187</v>
      </c>
      <c r="E222" s="12" t="s">
        <v>188</v>
      </c>
      <c r="F222" s="12" t="s">
        <v>189</v>
      </c>
      <c r="G222" s="12" t="s">
        <v>190</v>
      </c>
      <c r="H222" s="12" t="s">
        <v>191</v>
      </c>
      <c r="J222" s="12" t="s">
        <v>192</v>
      </c>
      <c r="K222" s="12" t="s">
        <v>191</v>
      </c>
      <c r="L222" s="12" t="s">
        <v>193</v>
      </c>
      <c r="M222" s="12" t="s">
        <v>194</v>
      </c>
    </row>
    <row r="223" spans="1:15" x14ac:dyDescent="0.25">
      <c r="A223" s="12" t="s">
        <v>4284</v>
      </c>
      <c r="B223" s="14" t="s">
        <v>4445</v>
      </c>
      <c r="C223" s="12" t="s">
        <v>1818</v>
      </c>
      <c r="D223" s="12" t="s">
        <v>1819</v>
      </c>
      <c r="E223" s="12" t="s">
        <v>1820</v>
      </c>
      <c r="F223" s="12" t="s">
        <v>1745</v>
      </c>
      <c r="L223" s="12" t="s">
        <v>1821</v>
      </c>
      <c r="M223" s="12" t="s">
        <v>367</v>
      </c>
    </row>
    <row r="224" spans="1:15" x14ac:dyDescent="0.25">
      <c r="A224" s="12" t="s">
        <v>4284</v>
      </c>
      <c r="B224" s="14" t="s">
        <v>4445</v>
      </c>
      <c r="C224" s="12" t="s">
        <v>1822</v>
      </c>
      <c r="D224" s="12" t="s">
        <v>1823</v>
      </c>
      <c r="E224" s="12" t="s">
        <v>1824</v>
      </c>
      <c r="F224" s="12" t="s">
        <v>1825</v>
      </c>
      <c r="G224" s="12" t="s">
        <v>1262</v>
      </c>
      <c r="H224" s="12" t="s">
        <v>11</v>
      </c>
      <c r="J224" s="12" t="s">
        <v>1826</v>
      </c>
      <c r="K224" s="12" t="s">
        <v>169</v>
      </c>
      <c r="L224" s="12" t="s">
        <v>532</v>
      </c>
      <c r="M224" s="12" t="s">
        <v>107</v>
      </c>
      <c r="N224" s="12" t="s">
        <v>1827</v>
      </c>
      <c r="O224" s="12" t="s">
        <v>127</v>
      </c>
    </row>
    <row r="225" spans="1:15" x14ac:dyDescent="0.25">
      <c r="A225" s="12" t="s">
        <v>4460</v>
      </c>
      <c r="B225" s="14" t="s">
        <v>4445</v>
      </c>
      <c r="C225" s="12" t="s">
        <v>1299</v>
      </c>
      <c r="D225" s="12" t="s">
        <v>1300</v>
      </c>
      <c r="E225" s="12" t="s">
        <v>1301</v>
      </c>
      <c r="F225" s="12" t="s">
        <v>1302</v>
      </c>
      <c r="G225" s="12" t="s">
        <v>1303</v>
      </c>
      <c r="H225" s="12" t="s">
        <v>11</v>
      </c>
      <c r="J225" s="12" t="s">
        <v>1128</v>
      </c>
      <c r="K225" s="12" t="s">
        <v>1229</v>
      </c>
      <c r="L225" s="12" t="s">
        <v>1203</v>
      </c>
      <c r="M225" s="12" t="s">
        <v>107</v>
      </c>
      <c r="N225" s="12" t="s">
        <v>1304</v>
      </c>
    </row>
    <row r="226" spans="1:15" x14ac:dyDescent="0.25">
      <c r="A226" s="12" t="s">
        <v>4460</v>
      </c>
      <c r="B226" s="14" t="s">
        <v>4445</v>
      </c>
      <c r="C226" s="12" t="s">
        <v>1305</v>
      </c>
      <c r="D226" s="12" t="s">
        <v>1306</v>
      </c>
      <c r="E226" s="12" t="s">
        <v>1307</v>
      </c>
      <c r="F226" s="12" t="s">
        <v>1308</v>
      </c>
      <c r="G226" s="12" t="s">
        <v>1303</v>
      </c>
      <c r="H226" s="12" t="s">
        <v>11</v>
      </c>
      <c r="J226" s="12" t="s">
        <v>1128</v>
      </c>
      <c r="K226" s="12" t="s">
        <v>1229</v>
      </c>
      <c r="L226" s="12" t="s">
        <v>1203</v>
      </c>
      <c r="M226" s="12" t="s">
        <v>107</v>
      </c>
      <c r="N226" s="12" t="s">
        <v>1309</v>
      </c>
    </row>
    <row r="227" spans="1:15" x14ac:dyDescent="0.25">
      <c r="A227" s="12" t="s">
        <v>4284</v>
      </c>
      <c r="B227" s="14" t="s">
        <v>4445</v>
      </c>
      <c r="C227" s="12" t="s">
        <v>195</v>
      </c>
      <c r="D227" s="12" t="s">
        <v>196</v>
      </c>
      <c r="E227" s="12" t="s">
        <v>197</v>
      </c>
      <c r="F227" s="12" t="s">
        <v>198</v>
      </c>
      <c r="G227" s="12" t="s">
        <v>199</v>
      </c>
      <c r="H227" s="12" t="s">
        <v>10</v>
      </c>
      <c r="J227" s="12" t="s">
        <v>200</v>
      </c>
      <c r="K227" s="12" t="s">
        <v>169</v>
      </c>
      <c r="L227" s="12" t="s">
        <v>201</v>
      </c>
      <c r="M227" s="12" t="s">
        <v>107</v>
      </c>
      <c r="N227" s="12" t="s">
        <v>202</v>
      </c>
      <c r="O227" s="12" t="s">
        <v>127</v>
      </c>
    </row>
    <row r="228" spans="1:15" x14ac:dyDescent="0.25">
      <c r="A228" s="12" t="s">
        <v>4286</v>
      </c>
      <c r="B228" s="14" t="s">
        <v>4445</v>
      </c>
      <c r="C228" s="12" t="s">
        <v>195</v>
      </c>
      <c r="D228" s="12" t="s">
        <v>196</v>
      </c>
      <c r="E228" s="12" t="s">
        <v>197</v>
      </c>
      <c r="F228" s="12" t="s">
        <v>198</v>
      </c>
      <c r="G228" s="12" t="s">
        <v>199</v>
      </c>
      <c r="H228" s="12" t="s">
        <v>10</v>
      </c>
      <c r="J228" s="12" t="s">
        <v>200</v>
      </c>
      <c r="K228" s="12" t="s">
        <v>169</v>
      </c>
      <c r="L228" s="12" t="s">
        <v>201</v>
      </c>
      <c r="M228" s="12" t="s">
        <v>107</v>
      </c>
      <c r="N228" s="12" t="s">
        <v>202</v>
      </c>
      <c r="O228" s="12" t="s">
        <v>127</v>
      </c>
    </row>
    <row r="229" spans="1:15" x14ac:dyDescent="0.25">
      <c r="A229" s="12" t="s">
        <v>4284</v>
      </c>
      <c r="B229" s="14" t="s">
        <v>4445</v>
      </c>
      <c r="C229" s="12" t="s">
        <v>2315</v>
      </c>
      <c r="D229" s="12" t="s">
        <v>2322</v>
      </c>
      <c r="E229" s="12" t="s">
        <v>2323</v>
      </c>
      <c r="F229" s="12" t="s">
        <v>2324</v>
      </c>
      <c r="G229" s="12" t="s">
        <v>2325</v>
      </c>
      <c r="H229" s="12" t="s">
        <v>10</v>
      </c>
      <c r="J229" s="12" t="s">
        <v>217</v>
      </c>
      <c r="K229" s="12" t="s">
        <v>218</v>
      </c>
      <c r="L229" s="12" t="s">
        <v>201</v>
      </c>
      <c r="M229" s="12" t="s">
        <v>107</v>
      </c>
      <c r="N229" s="12" t="s">
        <v>2326</v>
      </c>
      <c r="O229" s="12" t="s">
        <v>127</v>
      </c>
    </row>
    <row r="230" spans="1:15" x14ac:dyDescent="0.25">
      <c r="A230" s="12" t="s">
        <v>4284</v>
      </c>
      <c r="B230" s="14" t="s">
        <v>4445</v>
      </c>
      <c r="C230" s="12" t="s">
        <v>2321</v>
      </c>
      <c r="D230" s="12" t="s">
        <v>2327</v>
      </c>
      <c r="E230" s="12" t="s">
        <v>2328</v>
      </c>
      <c r="F230" s="12" t="s">
        <v>2329</v>
      </c>
      <c r="G230" s="12" t="s">
        <v>2330</v>
      </c>
      <c r="H230" s="12" t="s">
        <v>11</v>
      </c>
      <c r="L230" s="12" t="s">
        <v>2331</v>
      </c>
      <c r="M230" s="12" t="s">
        <v>99</v>
      </c>
      <c r="N230" s="12" t="s">
        <v>2332</v>
      </c>
      <c r="O230" s="12" t="s">
        <v>127</v>
      </c>
    </row>
    <row r="231" spans="1:15" x14ac:dyDescent="0.25">
      <c r="A231" s="12" t="s">
        <v>4284</v>
      </c>
      <c r="B231" s="14" t="s">
        <v>4445</v>
      </c>
      <c r="C231" s="12" t="s">
        <v>754</v>
      </c>
      <c r="D231" s="12" t="s">
        <v>755</v>
      </c>
      <c r="E231" s="12" t="s">
        <v>756</v>
      </c>
      <c r="F231" s="12" t="s">
        <v>757</v>
      </c>
      <c r="G231" s="12" t="s">
        <v>4350</v>
      </c>
      <c r="H231" s="12" t="s">
        <v>11</v>
      </c>
      <c r="J231" s="12" t="s">
        <v>758</v>
      </c>
      <c r="K231" s="12" t="s">
        <v>116</v>
      </c>
      <c r="L231" s="12" t="s">
        <v>76</v>
      </c>
      <c r="M231" s="12" t="s">
        <v>107</v>
      </c>
      <c r="N231" s="12" t="s">
        <v>759</v>
      </c>
      <c r="O231" s="12" t="s">
        <v>127</v>
      </c>
    </row>
    <row r="232" spans="1:15" x14ac:dyDescent="0.25">
      <c r="A232" s="12" t="s">
        <v>4286</v>
      </c>
      <c r="B232" s="14" t="s">
        <v>4445</v>
      </c>
      <c r="C232" s="12" t="s">
        <v>754</v>
      </c>
      <c r="D232" s="12" t="s">
        <v>755</v>
      </c>
      <c r="E232" s="12" t="s">
        <v>756</v>
      </c>
      <c r="F232" s="12" t="s">
        <v>757</v>
      </c>
      <c r="G232" s="12" t="s">
        <v>4350</v>
      </c>
      <c r="H232" s="12" t="s">
        <v>11</v>
      </c>
      <c r="J232" s="12" t="s">
        <v>758</v>
      </c>
      <c r="K232" s="12" t="s">
        <v>116</v>
      </c>
      <c r="L232" s="12" t="s">
        <v>76</v>
      </c>
      <c r="M232" s="12" t="s">
        <v>107</v>
      </c>
      <c r="N232" s="12" t="s">
        <v>759</v>
      </c>
      <c r="O232" s="12" t="s">
        <v>127</v>
      </c>
    </row>
    <row r="233" spans="1:15" x14ac:dyDescent="0.25">
      <c r="A233" s="12" t="s">
        <v>4284</v>
      </c>
      <c r="B233" s="14" t="s">
        <v>4445</v>
      </c>
      <c r="C233" s="12" t="s">
        <v>2112</v>
      </c>
      <c r="D233" s="12" t="s">
        <v>2113</v>
      </c>
      <c r="E233" s="12" t="s">
        <v>2114</v>
      </c>
      <c r="F233" s="12" t="s">
        <v>2115</v>
      </c>
      <c r="L233" s="12" t="s">
        <v>2116</v>
      </c>
      <c r="M233" s="12" t="s">
        <v>367</v>
      </c>
    </row>
    <row r="234" spans="1:15" x14ac:dyDescent="0.25">
      <c r="A234" s="12" t="s">
        <v>4287</v>
      </c>
      <c r="B234" s="15" t="s">
        <v>4446</v>
      </c>
      <c r="C234" s="12" t="s">
        <v>3635</v>
      </c>
      <c r="D234" s="12" t="s">
        <v>3636</v>
      </c>
      <c r="E234" s="12" t="s">
        <v>3637</v>
      </c>
      <c r="F234" s="12" t="s">
        <v>3638</v>
      </c>
      <c r="G234" s="12" t="s">
        <v>3639</v>
      </c>
      <c r="H234" s="12" t="s">
        <v>11</v>
      </c>
      <c r="J234" s="12" t="s">
        <v>152</v>
      </c>
      <c r="K234" s="12" t="s">
        <v>3175</v>
      </c>
      <c r="L234" s="12" t="s">
        <v>449</v>
      </c>
      <c r="M234" s="12" t="s">
        <v>3495</v>
      </c>
      <c r="N234" s="12" t="s">
        <v>3640</v>
      </c>
      <c r="O234" s="12" t="s">
        <v>78</v>
      </c>
    </row>
    <row r="235" spans="1:15" x14ac:dyDescent="0.25">
      <c r="A235" s="12" t="s">
        <v>4460</v>
      </c>
      <c r="B235" s="15" t="s">
        <v>4446</v>
      </c>
      <c r="C235" s="12" t="s">
        <v>1518</v>
      </c>
      <c r="D235" s="12" t="s">
        <v>1519</v>
      </c>
      <c r="E235" s="12" t="s">
        <v>1520</v>
      </c>
      <c r="F235" s="12" t="s">
        <v>1498</v>
      </c>
      <c r="G235" s="12" t="s">
        <v>73</v>
      </c>
      <c r="H235" s="12" t="s">
        <v>11</v>
      </c>
      <c r="I235" s="12" t="s">
        <v>1492</v>
      </c>
      <c r="L235" s="12" t="s">
        <v>1503</v>
      </c>
      <c r="M235" s="12" t="s">
        <v>99</v>
      </c>
      <c r="N235" s="12" t="s">
        <v>503</v>
      </c>
      <c r="O235" s="12" t="s">
        <v>1112</v>
      </c>
    </row>
    <row r="236" spans="1:15" x14ac:dyDescent="0.25">
      <c r="A236" s="12" t="s">
        <v>4311</v>
      </c>
      <c r="B236" s="15" t="s">
        <v>4446</v>
      </c>
      <c r="C236" s="12" t="s">
        <v>1619</v>
      </c>
      <c r="D236" s="12" t="s">
        <v>1620</v>
      </c>
      <c r="E236" s="12" t="s">
        <v>1621</v>
      </c>
      <c r="F236" s="12" t="s">
        <v>1622</v>
      </c>
      <c r="G236" s="12" t="s">
        <v>73</v>
      </c>
      <c r="H236" s="12" t="s">
        <v>11</v>
      </c>
      <c r="L236" s="12" t="s">
        <v>1623</v>
      </c>
      <c r="M236" s="12" t="s">
        <v>1624</v>
      </c>
      <c r="O236" s="12" t="s">
        <v>1112</v>
      </c>
    </row>
    <row r="237" spans="1:15" x14ac:dyDescent="0.25">
      <c r="A237" s="12" t="s">
        <v>4311</v>
      </c>
      <c r="B237" s="15" t="s">
        <v>4446</v>
      </c>
      <c r="C237" s="12" t="s">
        <v>1625</v>
      </c>
      <c r="D237" s="12" t="s">
        <v>1626</v>
      </c>
      <c r="E237" s="12" t="s">
        <v>1627</v>
      </c>
      <c r="F237" s="12" t="s">
        <v>1628</v>
      </c>
      <c r="G237" s="12" t="s">
        <v>73</v>
      </c>
      <c r="H237" s="12" t="s">
        <v>11</v>
      </c>
      <c r="M237" s="12" t="s">
        <v>1624</v>
      </c>
      <c r="O237" s="12" t="s">
        <v>1112</v>
      </c>
    </row>
    <row r="238" spans="1:15" x14ac:dyDescent="0.25">
      <c r="A238" s="12" t="s">
        <v>4284</v>
      </c>
      <c r="B238" s="14" t="s">
        <v>4445</v>
      </c>
      <c r="C238" s="12" t="s">
        <v>1828</v>
      </c>
      <c r="D238" s="12" t="s">
        <v>1829</v>
      </c>
      <c r="E238" s="12" t="s">
        <v>1830</v>
      </c>
      <c r="F238" s="12" t="s">
        <v>1831</v>
      </c>
      <c r="G238" s="12" t="s">
        <v>1832</v>
      </c>
      <c r="H238" s="12" t="s">
        <v>13</v>
      </c>
      <c r="J238" s="12" t="s">
        <v>260</v>
      </c>
      <c r="K238" s="12" t="s">
        <v>23</v>
      </c>
      <c r="L238" s="12" t="s">
        <v>76</v>
      </c>
      <c r="M238" s="12" t="s">
        <v>107</v>
      </c>
      <c r="N238" s="12" t="s">
        <v>1833</v>
      </c>
      <c r="O238" s="12" t="s">
        <v>127</v>
      </c>
    </row>
    <row r="239" spans="1:15" x14ac:dyDescent="0.25">
      <c r="A239" s="12" t="s">
        <v>4286</v>
      </c>
      <c r="B239" s="14" t="s">
        <v>4445</v>
      </c>
      <c r="C239" s="12" t="s">
        <v>760</v>
      </c>
      <c r="D239" s="12" t="s">
        <v>761</v>
      </c>
      <c r="E239" s="12" t="s">
        <v>762</v>
      </c>
      <c r="F239" s="12" t="s">
        <v>763</v>
      </c>
      <c r="G239" s="12" t="s">
        <v>259</v>
      </c>
      <c r="H239" s="12" t="s">
        <v>10</v>
      </c>
      <c r="J239" s="12" t="s">
        <v>260</v>
      </c>
      <c r="K239" s="12" t="s">
        <v>764</v>
      </c>
      <c r="L239" s="12" t="s">
        <v>262</v>
      </c>
      <c r="M239" s="12" t="s">
        <v>107</v>
      </c>
      <c r="N239" s="12" t="s">
        <v>765</v>
      </c>
      <c r="O239" s="12" t="s">
        <v>127</v>
      </c>
    </row>
    <row r="240" spans="1:15" x14ac:dyDescent="0.25">
      <c r="A240" s="12" t="s">
        <v>4286</v>
      </c>
      <c r="B240" s="14" t="s">
        <v>4445</v>
      </c>
      <c r="C240" s="12" t="s">
        <v>766</v>
      </c>
      <c r="D240" s="12" t="s">
        <v>767</v>
      </c>
      <c r="E240" s="12" t="s">
        <v>768</v>
      </c>
      <c r="F240" s="12" t="s">
        <v>769</v>
      </c>
      <c r="G240" s="12" t="s">
        <v>770</v>
      </c>
      <c r="H240" s="12" t="s">
        <v>10</v>
      </c>
      <c r="J240" s="12" t="s">
        <v>105</v>
      </c>
      <c r="K240" s="12" t="s">
        <v>23</v>
      </c>
      <c r="L240" s="12" t="s">
        <v>532</v>
      </c>
      <c r="M240" s="12" t="s">
        <v>107</v>
      </c>
      <c r="N240" s="12" t="s">
        <v>771</v>
      </c>
      <c r="O240" s="12" t="s">
        <v>127</v>
      </c>
    </row>
    <row r="241" spans="1:15" x14ac:dyDescent="0.25">
      <c r="A241" s="12" t="s">
        <v>4286</v>
      </c>
      <c r="B241" s="14" t="s">
        <v>4445</v>
      </c>
      <c r="C241" s="12" t="s">
        <v>772</v>
      </c>
      <c r="D241" s="12" t="s">
        <v>773</v>
      </c>
      <c r="E241" s="12" t="s">
        <v>774</v>
      </c>
      <c r="F241" s="12" t="s">
        <v>775</v>
      </c>
      <c r="G241" s="12" t="s">
        <v>776</v>
      </c>
      <c r="H241" s="12" t="s">
        <v>10</v>
      </c>
      <c r="I241" s="12" t="s">
        <v>547</v>
      </c>
      <c r="L241" s="12" t="s">
        <v>461</v>
      </c>
      <c r="M241" s="12" t="s">
        <v>99</v>
      </c>
      <c r="O241" s="12" t="s">
        <v>78</v>
      </c>
    </row>
    <row r="242" spans="1:15" x14ac:dyDescent="0.25">
      <c r="A242" s="12" t="s">
        <v>4286</v>
      </c>
      <c r="B242" s="14" t="s">
        <v>4445</v>
      </c>
      <c r="C242" s="12" t="s">
        <v>777</v>
      </c>
      <c r="D242" s="12" t="s">
        <v>778</v>
      </c>
      <c r="E242" s="12" t="s">
        <v>779</v>
      </c>
      <c r="F242" s="12" t="s">
        <v>780</v>
      </c>
      <c r="G242" s="12" t="s">
        <v>781</v>
      </c>
      <c r="H242" s="12" t="s">
        <v>10</v>
      </c>
      <c r="J242" s="12" t="s">
        <v>105</v>
      </c>
      <c r="K242" s="12" t="s">
        <v>23</v>
      </c>
      <c r="L242" s="12" t="s">
        <v>532</v>
      </c>
      <c r="M242" s="12" t="s">
        <v>107</v>
      </c>
      <c r="N242" s="12" t="s">
        <v>782</v>
      </c>
      <c r="O242" s="12" t="s">
        <v>127</v>
      </c>
    </row>
    <row r="243" spans="1:15" x14ac:dyDescent="0.25">
      <c r="A243" s="12" t="s">
        <v>4460</v>
      </c>
      <c r="B243" s="15" t="s">
        <v>4447</v>
      </c>
      <c r="C243" s="12" t="s">
        <v>1556</v>
      </c>
      <c r="D243" s="12" t="s">
        <v>1557</v>
      </c>
      <c r="E243" s="12" t="s">
        <v>1558</v>
      </c>
      <c r="F243" s="12" t="s">
        <v>1559</v>
      </c>
      <c r="G243" s="12" t="s">
        <v>1560</v>
      </c>
      <c r="H243" s="12" t="s">
        <v>10</v>
      </c>
      <c r="J243" s="12" t="s">
        <v>1561</v>
      </c>
      <c r="L243" s="12" t="s">
        <v>1562</v>
      </c>
      <c r="M243" s="12" t="s">
        <v>1547</v>
      </c>
      <c r="N243" s="12" t="s">
        <v>1212</v>
      </c>
      <c r="O243" s="12" t="s">
        <v>1122</v>
      </c>
    </row>
    <row r="244" spans="1:15" x14ac:dyDescent="0.25">
      <c r="A244" s="12" t="s">
        <v>4460</v>
      </c>
      <c r="B244" s="14" t="s">
        <v>4445</v>
      </c>
      <c r="C244" s="12" t="s">
        <v>1467</v>
      </c>
      <c r="D244" s="12" t="s">
        <v>1468</v>
      </c>
      <c r="E244" s="12" t="s">
        <v>1469</v>
      </c>
      <c r="F244" s="12" t="s">
        <v>302</v>
      </c>
      <c r="G244" s="12" t="s">
        <v>1470</v>
      </c>
      <c r="H244" s="12" t="s">
        <v>11</v>
      </c>
      <c r="M244" s="12" t="s">
        <v>99</v>
      </c>
    </row>
    <row r="245" spans="1:15" x14ac:dyDescent="0.25">
      <c r="A245" s="12" t="s">
        <v>4460</v>
      </c>
      <c r="B245" s="14" t="s">
        <v>4445</v>
      </c>
      <c r="C245" s="12" t="s">
        <v>1471</v>
      </c>
      <c r="D245" s="12" t="s">
        <v>1472</v>
      </c>
      <c r="E245" s="12" t="s">
        <v>1469</v>
      </c>
      <c r="F245" s="12" t="s">
        <v>302</v>
      </c>
      <c r="G245" s="12" t="s">
        <v>4423</v>
      </c>
      <c r="H245" s="12" t="s">
        <v>11</v>
      </c>
      <c r="M245" s="12" t="s">
        <v>99</v>
      </c>
    </row>
    <row r="246" spans="1:15" x14ac:dyDescent="0.25">
      <c r="A246" s="12" t="s">
        <v>4460</v>
      </c>
      <c r="B246" s="14" t="s">
        <v>4445</v>
      </c>
      <c r="C246" s="12" t="s">
        <v>1473</v>
      </c>
      <c r="D246" s="12" t="s">
        <v>1474</v>
      </c>
      <c r="E246" s="12" t="s">
        <v>1475</v>
      </c>
      <c r="F246" s="12" t="s">
        <v>302</v>
      </c>
      <c r="G246" s="12" t="s">
        <v>4424</v>
      </c>
      <c r="H246" s="12" t="s">
        <v>11</v>
      </c>
      <c r="M246" s="12" t="s">
        <v>99</v>
      </c>
    </row>
    <row r="247" spans="1:15" x14ac:dyDescent="0.25">
      <c r="A247" s="12" t="s">
        <v>4460</v>
      </c>
      <c r="B247" s="14" t="s">
        <v>4445</v>
      </c>
      <c r="C247" s="12" t="s">
        <v>1476</v>
      </c>
      <c r="D247" s="12" t="s">
        <v>1477</v>
      </c>
      <c r="E247" s="12" t="s">
        <v>1478</v>
      </c>
      <c r="F247" s="12" t="s">
        <v>319</v>
      </c>
      <c r="G247" s="12" t="s">
        <v>1479</v>
      </c>
      <c r="H247" s="12" t="s">
        <v>11</v>
      </c>
      <c r="M247" s="12" t="s">
        <v>99</v>
      </c>
    </row>
    <row r="248" spans="1:15" x14ac:dyDescent="0.25">
      <c r="A248" s="12" t="s">
        <v>4460</v>
      </c>
      <c r="B248" s="14" t="s">
        <v>4445</v>
      </c>
      <c r="C248" s="12" t="s">
        <v>1174</v>
      </c>
      <c r="D248" s="12" t="s">
        <v>1175</v>
      </c>
      <c r="E248" s="12" t="s">
        <v>1176</v>
      </c>
      <c r="F248" s="12" t="s">
        <v>1170</v>
      </c>
      <c r="G248" s="12" t="s">
        <v>1171</v>
      </c>
      <c r="H248" s="12" t="s">
        <v>10</v>
      </c>
      <c r="I248" s="12" t="s">
        <v>1136</v>
      </c>
      <c r="J248" s="12" t="s">
        <v>1128</v>
      </c>
      <c r="K248" s="12" t="s">
        <v>1172</v>
      </c>
      <c r="L248" s="12" t="s">
        <v>1151</v>
      </c>
      <c r="M248" s="12" t="s">
        <v>107</v>
      </c>
      <c r="N248" s="12" t="s">
        <v>1177</v>
      </c>
      <c r="O248" s="12" t="s">
        <v>1112</v>
      </c>
    </row>
    <row r="249" spans="1:15" x14ac:dyDescent="0.25">
      <c r="A249" s="12" t="s">
        <v>4460</v>
      </c>
      <c r="B249" s="14" t="s">
        <v>4445</v>
      </c>
      <c r="C249" s="12" t="s">
        <v>1167</v>
      </c>
      <c r="D249" s="12" t="s">
        <v>1168</v>
      </c>
      <c r="E249" s="12" t="s">
        <v>1169</v>
      </c>
      <c r="F249" s="12" t="s">
        <v>1170</v>
      </c>
      <c r="G249" s="12" t="s">
        <v>1171</v>
      </c>
      <c r="H249" s="12" t="s">
        <v>10</v>
      </c>
      <c r="I249" s="12" t="s">
        <v>1136</v>
      </c>
      <c r="J249" s="12" t="s">
        <v>1128</v>
      </c>
      <c r="K249" s="12" t="s">
        <v>1172</v>
      </c>
      <c r="L249" s="12" t="s">
        <v>1151</v>
      </c>
      <c r="M249" s="12" t="s">
        <v>107</v>
      </c>
      <c r="N249" s="12" t="s">
        <v>1173</v>
      </c>
      <c r="O249" s="12" t="s">
        <v>1112</v>
      </c>
    </row>
    <row r="250" spans="1:15" x14ac:dyDescent="0.25">
      <c r="A250" s="12" t="s">
        <v>4460</v>
      </c>
      <c r="B250" s="14" t="s">
        <v>4445</v>
      </c>
      <c r="C250" s="12" t="s">
        <v>1205</v>
      </c>
      <c r="D250" s="12" t="s">
        <v>1206</v>
      </c>
      <c r="E250" s="12" t="s">
        <v>1207</v>
      </c>
      <c r="F250" s="12" t="s">
        <v>1170</v>
      </c>
      <c r="G250" s="12" t="s">
        <v>1171</v>
      </c>
      <c r="H250" s="12" t="s">
        <v>10</v>
      </c>
      <c r="I250" s="12" t="s">
        <v>1136</v>
      </c>
      <c r="J250" s="12" t="s">
        <v>1128</v>
      </c>
      <c r="K250" s="12" t="s">
        <v>1172</v>
      </c>
      <c r="L250" s="12" t="s">
        <v>1151</v>
      </c>
      <c r="M250" s="12" t="s">
        <v>107</v>
      </c>
      <c r="N250" s="12" t="s">
        <v>1208</v>
      </c>
    </row>
    <row r="251" spans="1:15" x14ac:dyDescent="0.25">
      <c r="A251" s="12" t="s">
        <v>4460</v>
      </c>
      <c r="B251" s="14" t="s">
        <v>4445</v>
      </c>
      <c r="C251" s="12" t="s">
        <v>1209</v>
      </c>
      <c r="D251" s="12" t="s">
        <v>1210</v>
      </c>
      <c r="E251" s="12" t="s">
        <v>1211</v>
      </c>
      <c r="F251" s="12" t="s">
        <v>1170</v>
      </c>
      <c r="G251" s="12" t="s">
        <v>1171</v>
      </c>
      <c r="H251" s="12" t="s">
        <v>10</v>
      </c>
      <c r="I251" s="12" t="s">
        <v>1136</v>
      </c>
      <c r="J251" s="12" t="s">
        <v>1128</v>
      </c>
      <c r="K251" s="12" t="s">
        <v>1172</v>
      </c>
      <c r="L251" s="12" t="s">
        <v>1151</v>
      </c>
      <c r="M251" s="12" t="s">
        <v>107</v>
      </c>
      <c r="N251" s="12" t="s">
        <v>1212</v>
      </c>
    </row>
    <row r="252" spans="1:15" x14ac:dyDescent="0.25">
      <c r="A252" s="12" t="s">
        <v>4460</v>
      </c>
      <c r="B252" s="14" t="s">
        <v>4445</v>
      </c>
      <c r="C252" s="12" t="s">
        <v>1530</v>
      </c>
      <c r="D252" s="12" t="s">
        <v>1531</v>
      </c>
      <c r="E252" s="12" t="s">
        <v>1532</v>
      </c>
      <c r="F252" s="12" t="s">
        <v>1533</v>
      </c>
      <c r="M252" s="12" t="s">
        <v>367</v>
      </c>
    </row>
    <row r="253" spans="1:15" x14ac:dyDescent="0.25">
      <c r="A253" s="12" t="s">
        <v>4460</v>
      </c>
      <c r="B253" s="14" t="s">
        <v>4445</v>
      </c>
      <c r="C253" s="12" t="s">
        <v>1178</v>
      </c>
      <c r="D253" s="12" t="s">
        <v>1179</v>
      </c>
      <c r="E253" s="12" t="s">
        <v>1180</v>
      </c>
      <c r="F253" s="12" t="s">
        <v>1181</v>
      </c>
      <c r="G253" s="12" t="s">
        <v>1171</v>
      </c>
      <c r="H253" s="12" t="s">
        <v>11</v>
      </c>
      <c r="I253" s="12" t="s">
        <v>1136</v>
      </c>
      <c r="J253" s="12" t="s">
        <v>1128</v>
      </c>
      <c r="K253" s="12" t="s">
        <v>1172</v>
      </c>
      <c r="L253" s="12" t="s">
        <v>1151</v>
      </c>
      <c r="M253" s="12" t="s">
        <v>107</v>
      </c>
      <c r="N253" s="12" t="s">
        <v>1182</v>
      </c>
    </row>
    <row r="254" spans="1:15" x14ac:dyDescent="0.25">
      <c r="A254" s="12" t="s">
        <v>4286</v>
      </c>
      <c r="B254" s="14" t="s">
        <v>4445</v>
      </c>
      <c r="C254" s="12" t="s">
        <v>203</v>
      </c>
      <c r="D254" s="12" t="s">
        <v>204</v>
      </c>
      <c r="E254" s="12" t="s">
        <v>205</v>
      </c>
      <c r="F254" s="12" t="s">
        <v>206</v>
      </c>
      <c r="G254" s="12" t="s">
        <v>207</v>
      </c>
      <c r="H254" s="12" t="s">
        <v>11</v>
      </c>
      <c r="J254" s="12" t="s">
        <v>208</v>
      </c>
      <c r="K254" s="12" t="s">
        <v>209</v>
      </c>
      <c r="L254" s="12" t="s">
        <v>210</v>
      </c>
      <c r="M254" s="12" t="s">
        <v>107</v>
      </c>
      <c r="N254" s="12" t="s">
        <v>211</v>
      </c>
      <c r="O254" s="12" t="s">
        <v>109</v>
      </c>
    </row>
    <row r="255" spans="1:15" x14ac:dyDescent="0.25">
      <c r="A255" s="12" t="s">
        <v>4287</v>
      </c>
      <c r="B255" s="14" t="s">
        <v>4445</v>
      </c>
      <c r="C255" s="12" t="s">
        <v>3646</v>
      </c>
      <c r="D255" s="12" t="s">
        <v>3647</v>
      </c>
      <c r="E255" s="12" t="s">
        <v>3648</v>
      </c>
      <c r="F255" s="12" t="s">
        <v>3649</v>
      </c>
      <c r="G255" s="12" t="s">
        <v>3650</v>
      </c>
      <c r="H255" s="12" t="s">
        <v>11</v>
      </c>
      <c r="J255" s="12" t="s">
        <v>3651</v>
      </c>
      <c r="K255" s="12" t="s">
        <v>3652</v>
      </c>
      <c r="L255" s="12" t="s">
        <v>625</v>
      </c>
      <c r="M255" s="12" t="s">
        <v>3495</v>
      </c>
      <c r="N255" s="12" t="s">
        <v>3653</v>
      </c>
      <c r="O255" s="12" t="s">
        <v>78</v>
      </c>
    </row>
    <row r="256" spans="1:15" x14ac:dyDescent="0.25">
      <c r="A256" s="12" t="s">
        <v>4460</v>
      </c>
      <c r="B256" s="16" t="s">
        <v>4445</v>
      </c>
      <c r="C256" s="12" t="s">
        <v>212</v>
      </c>
      <c r="D256" s="12" t="s">
        <v>213</v>
      </c>
      <c r="E256" s="12" t="s">
        <v>214</v>
      </c>
      <c r="F256" s="12" t="s">
        <v>215</v>
      </c>
      <c r="G256" s="12" t="s">
        <v>216</v>
      </c>
      <c r="H256" s="12" t="s">
        <v>10</v>
      </c>
      <c r="J256" s="12" t="s">
        <v>217</v>
      </c>
      <c r="K256" s="12" t="s">
        <v>218</v>
      </c>
      <c r="L256" s="12" t="s">
        <v>219</v>
      </c>
      <c r="M256" s="12" t="s">
        <v>107</v>
      </c>
      <c r="N256" s="12" t="s">
        <v>220</v>
      </c>
      <c r="O256" s="12" t="s">
        <v>127</v>
      </c>
    </row>
    <row r="257" spans="1:15" x14ac:dyDescent="0.25">
      <c r="A257" s="12" t="s">
        <v>4460</v>
      </c>
      <c r="B257" s="16" t="s">
        <v>4445</v>
      </c>
      <c r="C257" s="12" t="s">
        <v>221</v>
      </c>
      <c r="D257" s="12" t="s">
        <v>222</v>
      </c>
      <c r="E257" s="12" t="s">
        <v>223</v>
      </c>
      <c r="F257" s="12" t="s">
        <v>224</v>
      </c>
      <c r="G257" s="12" t="s">
        <v>225</v>
      </c>
      <c r="H257" s="12" t="s">
        <v>11</v>
      </c>
      <c r="J257" s="12" t="s">
        <v>217</v>
      </c>
      <c r="K257" s="12" t="s">
        <v>218</v>
      </c>
      <c r="L257" s="12" t="s">
        <v>219</v>
      </c>
      <c r="M257" s="12" t="s">
        <v>107</v>
      </c>
      <c r="N257" s="12" t="s">
        <v>226</v>
      </c>
      <c r="O257" s="12" t="s">
        <v>127</v>
      </c>
    </row>
    <row r="258" spans="1:15" x14ac:dyDescent="0.25">
      <c r="A258" s="12" t="s">
        <v>4460</v>
      </c>
      <c r="B258" s="16" t="s">
        <v>4445</v>
      </c>
      <c r="C258" s="12" t="s">
        <v>227</v>
      </c>
      <c r="D258" s="12" t="s">
        <v>228</v>
      </c>
      <c r="E258" s="12" t="s">
        <v>229</v>
      </c>
      <c r="F258" s="12" t="s">
        <v>230</v>
      </c>
      <c r="G258" s="12" t="s">
        <v>231</v>
      </c>
      <c r="H258" s="12" t="s">
        <v>10</v>
      </c>
      <c r="J258" s="12" t="s">
        <v>217</v>
      </c>
      <c r="K258" s="12" t="s">
        <v>218</v>
      </c>
      <c r="L258" s="12" t="s">
        <v>170</v>
      </c>
      <c r="M258" s="12" t="s">
        <v>107</v>
      </c>
      <c r="N258" s="12" t="s">
        <v>232</v>
      </c>
      <c r="O258" s="12" t="s">
        <v>127</v>
      </c>
    </row>
    <row r="259" spans="1:15" x14ac:dyDescent="0.25">
      <c r="A259" s="12" t="s">
        <v>4460</v>
      </c>
      <c r="B259" s="16" t="s">
        <v>4445</v>
      </c>
      <c r="C259" s="12" t="s">
        <v>233</v>
      </c>
      <c r="D259" s="12" t="s">
        <v>234</v>
      </c>
      <c r="E259" s="12" t="s">
        <v>235</v>
      </c>
      <c r="F259" s="12" t="s">
        <v>236</v>
      </c>
      <c r="G259" s="12" t="s">
        <v>237</v>
      </c>
      <c r="H259" s="12" t="s">
        <v>10</v>
      </c>
      <c r="J259" s="12" t="s">
        <v>217</v>
      </c>
      <c r="K259" s="12" t="s">
        <v>218</v>
      </c>
      <c r="L259" s="12" t="s">
        <v>170</v>
      </c>
      <c r="M259" s="12" t="s">
        <v>107</v>
      </c>
      <c r="N259" s="12" t="s">
        <v>238</v>
      </c>
      <c r="O259" s="12" t="s">
        <v>127</v>
      </c>
    </row>
    <row r="260" spans="1:15" x14ac:dyDescent="0.25">
      <c r="A260" s="12" t="s">
        <v>4460</v>
      </c>
      <c r="B260" s="16" t="s">
        <v>4445</v>
      </c>
      <c r="C260" s="12" t="s">
        <v>239</v>
      </c>
      <c r="D260" s="12" t="s">
        <v>240</v>
      </c>
      <c r="E260" s="12" t="s">
        <v>241</v>
      </c>
      <c r="F260" s="12" t="s">
        <v>242</v>
      </c>
      <c r="G260" s="12" t="s">
        <v>237</v>
      </c>
      <c r="H260" s="12" t="s">
        <v>11</v>
      </c>
      <c r="J260" s="12" t="s">
        <v>217</v>
      </c>
      <c r="K260" s="12" t="s">
        <v>218</v>
      </c>
      <c r="L260" s="12" t="s">
        <v>170</v>
      </c>
      <c r="M260" s="12" t="s">
        <v>107</v>
      </c>
      <c r="N260" s="12" t="s">
        <v>243</v>
      </c>
      <c r="O260" s="12" t="s">
        <v>127</v>
      </c>
    </row>
    <row r="261" spans="1:15" x14ac:dyDescent="0.25">
      <c r="A261" s="12" t="s">
        <v>4460</v>
      </c>
      <c r="B261" s="16" t="s">
        <v>4445</v>
      </c>
      <c r="C261" s="12" t="s">
        <v>244</v>
      </c>
      <c r="D261" s="12" t="s">
        <v>245</v>
      </c>
      <c r="E261" s="12" t="s">
        <v>246</v>
      </c>
      <c r="F261" s="12" t="s">
        <v>247</v>
      </c>
      <c r="G261" s="12" t="s">
        <v>216</v>
      </c>
      <c r="H261" s="12" t="s">
        <v>11</v>
      </c>
      <c r="J261" s="12" t="s">
        <v>152</v>
      </c>
      <c r="K261" s="12" t="s">
        <v>218</v>
      </c>
      <c r="L261" s="12" t="s">
        <v>170</v>
      </c>
      <c r="M261" s="12" t="s">
        <v>107</v>
      </c>
      <c r="N261" s="12" t="s">
        <v>248</v>
      </c>
      <c r="O261" s="12" t="s">
        <v>127</v>
      </c>
    </row>
    <row r="262" spans="1:15" x14ac:dyDescent="0.25">
      <c r="A262" s="12" t="s">
        <v>4286</v>
      </c>
      <c r="B262" s="14" t="s">
        <v>4445</v>
      </c>
      <c r="C262" s="12" t="s">
        <v>249</v>
      </c>
      <c r="D262" s="12" t="s">
        <v>250</v>
      </c>
      <c r="E262" s="12" t="s">
        <v>251</v>
      </c>
      <c r="F262" s="12" t="s">
        <v>252</v>
      </c>
      <c r="G262" s="12" t="s">
        <v>253</v>
      </c>
      <c r="H262" s="12" t="s">
        <v>13</v>
      </c>
      <c r="I262" s="12" t="s">
        <v>184</v>
      </c>
      <c r="M262" s="12" t="s">
        <v>99</v>
      </c>
      <c r="N262" s="12" t="s">
        <v>254</v>
      </c>
      <c r="O262" s="12" t="s">
        <v>127</v>
      </c>
    </row>
    <row r="263" spans="1:15" x14ac:dyDescent="0.25">
      <c r="A263" s="12" t="s">
        <v>4286</v>
      </c>
      <c r="B263" s="14" t="s">
        <v>4445</v>
      </c>
      <c r="C263" s="12" t="s">
        <v>255</v>
      </c>
      <c r="D263" s="12" t="s">
        <v>256</v>
      </c>
      <c r="E263" s="12" t="s">
        <v>257</v>
      </c>
      <c r="F263" s="12" t="s">
        <v>258</v>
      </c>
      <c r="G263" s="12" t="s">
        <v>259</v>
      </c>
      <c r="H263" s="12" t="s">
        <v>10</v>
      </c>
      <c r="J263" s="12" t="s">
        <v>260</v>
      </c>
      <c r="K263" s="12" t="s">
        <v>261</v>
      </c>
      <c r="L263" s="12" t="s">
        <v>262</v>
      </c>
      <c r="M263" s="12" t="s">
        <v>107</v>
      </c>
      <c r="N263" s="12" t="s">
        <v>263</v>
      </c>
      <c r="O263" s="12" t="s">
        <v>127</v>
      </c>
    </row>
    <row r="264" spans="1:15" x14ac:dyDescent="0.25">
      <c r="A264" s="12" t="s">
        <v>4286</v>
      </c>
      <c r="B264" s="14" t="s">
        <v>4445</v>
      </c>
      <c r="C264" s="12" t="s">
        <v>783</v>
      </c>
      <c r="D264" s="12" t="s">
        <v>342</v>
      </c>
      <c r="E264" s="12" t="s">
        <v>784</v>
      </c>
      <c r="F264" s="12" t="s">
        <v>344</v>
      </c>
      <c r="G264" s="12" t="s">
        <v>785</v>
      </c>
      <c r="H264" s="12" t="s">
        <v>11</v>
      </c>
      <c r="I264" s="12" t="s">
        <v>184</v>
      </c>
      <c r="M264" s="12" t="s">
        <v>99</v>
      </c>
      <c r="N264" s="12" t="s">
        <v>348</v>
      </c>
      <c r="O264" s="12" t="s">
        <v>127</v>
      </c>
    </row>
    <row r="265" spans="1:15" x14ac:dyDescent="0.25">
      <c r="A265" s="12" t="s">
        <v>4286</v>
      </c>
      <c r="B265" s="14" t="s">
        <v>4445</v>
      </c>
      <c r="C265" s="12" t="s">
        <v>786</v>
      </c>
      <c r="D265" s="12" t="s">
        <v>378</v>
      </c>
      <c r="E265" s="12" t="s">
        <v>787</v>
      </c>
      <c r="F265" s="12" t="s">
        <v>344</v>
      </c>
      <c r="G265" s="12" t="s">
        <v>788</v>
      </c>
      <c r="H265" s="12" t="s">
        <v>11</v>
      </c>
      <c r="I265" s="12" t="s">
        <v>184</v>
      </c>
      <c r="M265" s="12" t="s">
        <v>99</v>
      </c>
      <c r="N265" s="12" t="s">
        <v>381</v>
      </c>
      <c r="O265" s="12" t="s">
        <v>127</v>
      </c>
    </row>
    <row r="266" spans="1:15" x14ac:dyDescent="0.25">
      <c r="A266" s="12" t="s">
        <v>4286</v>
      </c>
      <c r="B266" s="14" t="s">
        <v>4445</v>
      </c>
      <c r="C266" s="12" t="s">
        <v>264</v>
      </c>
      <c r="D266" s="12" t="s">
        <v>265</v>
      </c>
      <c r="E266" s="12" t="s">
        <v>266</v>
      </c>
      <c r="F266" s="12" t="s">
        <v>267</v>
      </c>
      <c r="G266" s="12" t="s">
        <v>268</v>
      </c>
      <c r="I266" s="12" t="s">
        <v>184</v>
      </c>
      <c r="M266" s="12" t="s">
        <v>99</v>
      </c>
      <c r="N266" s="12" t="s">
        <v>254</v>
      </c>
      <c r="O266" s="12" t="s">
        <v>127</v>
      </c>
    </row>
    <row r="267" spans="1:15" x14ac:dyDescent="0.25">
      <c r="A267" s="12" t="s">
        <v>4286</v>
      </c>
      <c r="B267" s="16" t="s">
        <v>4445</v>
      </c>
      <c r="C267" s="12" t="s">
        <v>269</v>
      </c>
      <c r="D267" s="12" t="s">
        <v>270</v>
      </c>
      <c r="E267" s="12" t="s">
        <v>271</v>
      </c>
      <c r="F267" s="12" t="s">
        <v>272</v>
      </c>
      <c r="G267" s="12" t="s">
        <v>273</v>
      </c>
      <c r="H267" s="12" t="s">
        <v>11</v>
      </c>
      <c r="J267" s="12" t="s">
        <v>152</v>
      </c>
      <c r="K267" s="12" t="s">
        <v>169</v>
      </c>
      <c r="L267" s="12" t="s">
        <v>170</v>
      </c>
      <c r="M267" s="12" t="s">
        <v>107</v>
      </c>
      <c r="N267" s="12" t="s">
        <v>274</v>
      </c>
      <c r="O267" s="12" t="s">
        <v>127</v>
      </c>
    </row>
    <row r="268" spans="1:15" x14ac:dyDescent="0.25">
      <c r="A268" s="12" t="s">
        <v>4286</v>
      </c>
      <c r="B268" s="16" t="s">
        <v>4445</v>
      </c>
      <c r="C268" s="12" t="s">
        <v>275</v>
      </c>
      <c r="D268" s="12" t="s">
        <v>276</v>
      </c>
      <c r="E268" s="12" t="s">
        <v>277</v>
      </c>
      <c r="F268" s="12" t="s">
        <v>278</v>
      </c>
      <c r="G268" s="12" t="s">
        <v>279</v>
      </c>
      <c r="H268" s="12" t="s">
        <v>11</v>
      </c>
      <c r="J268" s="12" t="s">
        <v>280</v>
      </c>
      <c r="K268" s="12" t="s">
        <v>281</v>
      </c>
      <c r="L268" s="12" t="s">
        <v>282</v>
      </c>
      <c r="M268" s="12" t="s">
        <v>107</v>
      </c>
      <c r="N268" s="12" t="s">
        <v>283</v>
      </c>
      <c r="O268" s="12" t="s">
        <v>127</v>
      </c>
    </row>
    <row r="269" spans="1:15" x14ac:dyDescent="0.25">
      <c r="A269" s="12" t="s">
        <v>4286</v>
      </c>
      <c r="B269" s="14" t="s">
        <v>4445</v>
      </c>
      <c r="C269" s="12" t="s">
        <v>789</v>
      </c>
      <c r="D269" s="12" t="s">
        <v>790</v>
      </c>
      <c r="E269" s="12" t="s">
        <v>791</v>
      </c>
      <c r="F269" s="12" t="s">
        <v>792</v>
      </c>
      <c r="G269" s="12" t="s">
        <v>259</v>
      </c>
      <c r="H269" s="12" t="s">
        <v>10</v>
      </c>
      <c r="J269" s="12" t="s">
        <v>260</v>
      </c>
      <c r="K269" s="12" t="s">
        <v>261</v>
      </c>
      <c r="L269" s="12" t="s">
        <v>262</v>
      </c>
      <c r="M269" s="12" t="s">
        <v>107</v>
      </c>
      <c r="N269" s="12" t="s">
        <v>793</v>
      </c>
      <c r="O269" s="12" t="s">
        <v>127</v>
      </c>
    </row>
    <row r="270" spans="1:15" x14ac:dyDescent="0.25">
      <c r="A270" s="12" t="s">
        <v>4286</v>
      </c>
      <c r="B270" s="14" t="s">
        <v>4445</v>
      </c>
      <c r="C270" s="12" t="s">
        <v>794</v>
      </c>
      <c r="D270" s="12" t="s">
        <v>795</v>
      </c>
      <c r="E270" s="12" t="s">
        <v>796</v>
      </c>
      <c r="F270" s="12" t="s">
        <v>797</v>
      </c>
      <c r="G270" s="12" t="s">
        <v>798</v>
      </c>
      <c r="H270" s="12" t="s">
        <v>11</v>
      </c>
      <c r="J270" s="12" t="s">
        <v>799</v>
      </c>
      <c r="K270" s="12" t="s">
        <v>209</v>
      </c>
      <c r="L270" s="12" t="s">
        <v>210</v>
      </c>
      <c r="M270" s="12" t="s">
        <v>107</v>
      </c>
      <c r="N270" s="12" t="s">
        <v>800</v>
      </c>
      <c r="O270" s="12" t="s">
        <v>109</v>
      </c>
    </row>
    <row r="271" spans="1:15" x14ac:dyDescent="0.25">
      <c r="A271" s="12" t="s">
        <v>4286</v>
      </c>
      <c r="B271" s="14" t="s">
        <v>4445</v>
      </c>
      <c r="C271" s="12" t="s">
        <v>801</v>
      </c>
      <c r="D271" s="12" t="s">
        <v>802</v>
      </c>
      <c r="E271" s="12" t="s">
        <v>803</v>
      </c>
      <c r="F271" s="12" t="s">
        <v>804</v>
      </c>
      <c r="G271" s="12" t="s">
        <v>805</v>
      </c>
      <c r="H271" s="12" t="s">
        <v>11</v>
      </c>
      <c r="J271" s="12" t="s">
        <v>208</v>
      </c>
      <c r="K271" s="12" t="s">
        <v>209</v>
      </c>
      <c r="L271" s="12" t="s">
        <v>210</v>
      </c>
      <c r="M271" s="12" t="s">
        <v>107</v>
      </c>
      <c r="N271" s="12" t="s">
        <v>806</v>
      </c>
      <c r="O271" s="12" t="s">
        <v>109</v>
      </c>
    </row>
    <row r="272" spans="1:15" x14ac:dyDescent="0.25">
      <c r="A272" s="12" t="s">
        <v>4286</v>
      </c>
      <c r="B272" s="14" t="s">
        <v>4445</v>
      </c>
      <c r="C272" s="12" t="s">
        <v>334</v>
      </c>
      <c r="D272" s="12" t="s">
        <v>335</v>
      </c>
      <c r="E272" s="12" t="s">
        <v>336</v>
      </c>
      <c r="F272" s="12" t="s">
        <v>337</v>
      </c>
      <c r="G272" s="12" t="s">
        <v>338</v>
      </c>
      <c r="H272" s="12" t="s">
        <v>11</v>
      </c>
      <c r="I272" s="12" t="s">
        <v>184</v>
      </c>
      <c r="L272" s="12" t="s">
        <v>339</v>
      </c>
      <c r="M272" s="12" t="s">
        <v>99</v>
      </c>
      <c r="N272" s="12" t="s">
        <v>340</v>
      </c>
      <c r="O272" s="12" t="s">
        <v>127</v>
      </c>
    </row>
    <row r="273" spans="1:15" x14ac:dyDescent="0.25">
      <c r="A273" s="12" t="s">
        <v>4286</v>
      </c>
      <c r="B273" s="14" t="s">
        <v>4445</v>
      </c>
      <c r="C273" s="12" t="s">
        <v>284</v>
      </c>
      <c r="D273" s="12" t="s">
        <v>285</v>
      </c>
      <c r="E273" s="12" t="s">
        <v>174</v>
      </c>
      <c r="F273" s="12" t="s">
        <v>286</v>
      </c>
      <c r="G273" s="12" t="s">
        <v>287</v>
      </c>
      <c r="H273" s="12" t="s">
        <v>74</v>
      </c>
      <c r="I273" s="12" t="s">
        <v>184</v>
      </c>
      <c r="L273" s="12" t="s">
        <v>288</v>
      </c>
      <c r="M273" s="12" t="s">
        <v>99</v>
      </c>
      <c r="N273" s="12" t="s">
        <v>176</v>
      </c>
      <c r="O273" s="12" t="s">
        <v>127</v>
      </c>
    </row>
    <row r="274" spans="1:15" x14ac:dyDescent="0.25">
      <c r="A274" s="12" t="s">
        <v>4286</v>
      </c>
      <c r="B274" s="14" t="s">
        <v>4445</v>
      </c>
      <c r="C274" s="12" t="s">
        <v>341</v>
      </c>
      <c r="D274" s="12" t="s">
        <v>342</v>
      </c>
      <c r="E274" s="12" t="s">
        <v>343</v>
      </c>
      <c r="F274" s="12" t="s">
        <v>344</v>
      </c>
      <c r="G274" s="12" t="s">
        <v>345</v>
      </c>
      <c r="H274" s="12" t="s">
        <v>11</v>
      </c>
      <c r="J274" s="12" t="s">
        <v>152</v>
      </c>
      <c r="K274" s="12" t="s">
        <v>346</v>
      </c>
      <c r="L274" s="12" t="s">
        <v>347</v>
      </c>
      <c r="M274" s="12" t="s">
        <v>107</v>
      </c>
      <c r="N274" s="12" t="s">
        <v>348</v>
      </c>
      <c r="O274" s="12" t="s">
        <v>127</v>
      </c>
    </row>
    <row r="275" spans="1:15" x14ac:dyDescent="0.25">
      <c r="A275" s="12" t="s">
        <v>4286</v>
      </c>
      <c r="B275" s="14" t="s">
        <v>4445</v>
      </c>
      <c r="C275" s="12" t="s">
        <v>377</v>
      </c>
      <c r="D275" s="12" t="s">
        <v>378</v>
      </c>
      <c r="E275" s="12" t="s">
        <v>379</v>
      </c>
      <c r="F275" s="12" t="s">
        <v>344</v>
      </c>
      <c r="G275" s="12" t="s">
        <v>380</v>
      </c>
      <c r="H275" s="12" t="s">
        <v>11</v>
      </c>
      <c r="J275" s="12" t="s">
        <v>152</v>
      </c>
      <c r="K275" s="12" t="s">
        <v>346</v>
      </c>
      <c r="L275" s="12" t="s">
        <v>347</v>
      </c>
      <c r="M275" s="12" t="s">
        <v>107</v>
      </c>
      <c r="N275" s="12" t="s">
        <v>381</v>
      </c>
      <c r="O275" s="12" t="s">
        <v>127</v>
      </c>
    </row>
    <row r="276" spans="1:15" x14ac:dyDescent="0.25">
      <c r="A276" s="12" t="s">
        <v>4286</v>
      </c>
      <c r="B276" s="15" t="s">
        <v>4447</v>
      </c>
      <c r="C276" s="12" t="s">
        <v>299</v>
      </c>
      <c r="D276" s="12" t="s">
        <v>300</v>
      </c>
      <c r="E276" s="12" t="s">
        <v>301</v>
      </c>
      <c r="F276" s="12" t="s">
        <v>302</v>
      </c>
      <c r="G276" s="12" t="s">
        <v>303</v>
      </c>
      <c r="H276" s="12" t="s">
        <v>11</v>
      </c>
      <c r="I276" s="12" t="s">
        <v>184</v>
      </c>
      <c r="L276" s="12" t="s">
        <v>42</v>
      </c>
      <c r="M276" s="12" t="s">
        <v>99</v>
      </c>
      <c r="N276" s="12" t="s">
        <v>304</v>
      </c>
      <c r="O276" s="12" t="s">
        <v>127</v>
      </c>
    </row>
    <row r="277" spans="1:15" x14ac:dyDescent="0.25">
      <c r="A277" s="12" t="s">
        <v>4286</v>
      </c>
      <c r="B277" s="14" t="s">
        <v>4447</v>
      </c>
      <c r="C277" s="12" t="s">
        <v>305</v>
      </c>
      <c r="D277" s="12" t="s">
        <v>306</v>
      </c>
      <c r="E277" s="12" t="s">
        <v>307</v>
      </c>
      <c r="F277" s="12" t="s">
        <v>308</v>
      </c>
      <c r="G277" s="12" t="s">
        <v>309</v>
      </c>
      <c r="H277" s="12" t="s">
        <v>11</v>
      </c>
      <c r="J277" s="12" t="s">
        <v>310</v>
      </c>
      <c r="K277" s="12" t="s">
        <v>23</v>
      </c>
      <c r="L277" s="12" t="s">
        <v>311</v>
      </c>
      <c r="M277" s="12" t="s">
        <v>107</v>
      </c>
      <c r="N277" s="12" t="s">
        <v>304</v>
      </c>
      <c r="O277" s="12" t="s">
        <v>127</v>
      </c>
    </row>
    <row r="278" spans="1:15" x14ac:dyDescent="0.25">
      <c r="A278" s="12" t="s">
        <v>4286</v>
      </c>
      <c r="B278" s="14" t="s">
        <v>4447</v>
      </c>
      <c r="C278" s="12" t="s">
        <v>312</v>
      </c>
      <c r="D278" s="12" t="s">
        <v>313</v>
      </c>
      <c r="E278" s="12" t="s">
        <v>314</v>
      </c>
      <c r="F278" s="12" t="s">
        <v>302</v>
      </c>
      <c r="G278" s="12" t="s">
        <v>4386</v>
      </c>
      <c r="H278" s="12" t="s">
        <v>11</v>
      </c>
      <c r="I278" s="12" t="s">
        <v>184</v>
      </c>
      <c r="M278" s="12" t="s">
        <v>315</v>
      </c>
      <c r="O278" s="12" t="s">
        <v>78</v>
      </c>
    </row>
    <row r="279" spans="1:15" x14ac:dyDescent="0.25">
      <c r="A279" s="12" t="s">
        <v>4286</v>
      </c>
      <c r="B279" s="14" t="s">
        <v>4447</v>
      </c>
      <c r="C279" s="12" t="s">
        <v>316</v>
      </c>
      <c r="D279" s="12" t="s">
        <v>317</v>
      </c>
      <c r="E279" s="12" t="s">
        <v>318</v>
      </c>
      <c r="F279" s="12" t="s">
        <v>319</v>
      </c>
      <c r="G279" s="12" t="s">
        <v>320</v>
      </c>
      <c r="H279" s="12" t="s">
        <v>11</v>
      </c>
      <c r="I279" s="12" t="s">
        <v>184</v>
      </c>
      <c r="L279" s="12" t="s">
        <v>42</v>
      </c>
      <c r="M279" s="12" t="s">
        <v>321</v>
      </c>
      <c r="O279" s="12" t="s">
        <v>78</v>
      </c>
    </row>
    <row r="280" spans="1:15" x14ac:dyDescent="0.25">
      <c r="A280" s="12" t="s">
        <v>4286</v>
      </c>
      <c r="B280" s="15" t="s">
        <v>4447</v>
      </c>
      <c r="C280" s="12" t="s">
        <v>463</v>
      </c>
      <c r="D280" s="12" t="s">
        <v>464</v>
      </c>
      <c r="E280" s="12" t="s">
        <v>465</v>
      </c>
      <c r="F280" s="12" t="s">
        <v>302</v>
      </c>
      <c r="G280" s="12" t="s">
        <v>4395</v>
      </c>
      <c r="H280" s="12" t="s">
        <v>11</v>
      </c>
      <c r="I280" s="12" t="s">
        <v>184</v>
      </c>
      <c r="M280" s="12" t="s">
        <v>466</v>
      </c>
      <c r="O280" s="12" t="s">
        <v>78</v>
      </c>
    </row>
    <row r="281" spans="1:15" x14ac:dyDescent="0.25">
      <c r="A281" s="12" t="s">
        <v>4286</v>
      </c>
      <c r="B281" s="15" t="s">
        <v>4446</v>
      </c>
      <c r="C281" s="12" t="s">
        <v>387</v>
      </c>
      <c r="D281" s="12" t="s">
        <v>388</v>
      </c>
      <c r="E281" s="12" t="s">
        <v>389</v>
      </c>
      <c r="F281" s="12" t="s">
        <v>389</v>
      </c>
      <c r="G281" s="12" t="s">
        <v>389</v>
      </c>
      <c r="H281" s="12" t="s">
        <v>11</v>
      </c>
      <c r="J281" s="12" t="s">
        <v>390</v>
      </c>
      <c r="K281" s="12" t="s">
        <v>116</v>
      </c>
      <c r="L281" s="12" t="s">
        <v>332</v>
      </c>
      <c r="M281" s="12" t="s">
        <v>107</v>
      </c>
      <c r="N281" s="12" t="s">
        <v>391</v>
      </c>
      <c r="O281" s="12" t="s">
        <v>127</v>
      </c>
    </row>
    <row r="282" spans="1:15" x14ac:dyDescent="0.25">
      <c r="A282" s="12" t="s">
        <v>4286</v>
      </c>
      <c r="B282" s="14" t="s">
        <v>4445</v>
      </c>
      <c r="C282" s="12" t="s">
        <v>829</v>
      </c>
      <c r="D282" s="12" t="s">
        <v>830</v>
      </c>
      <c r="E282" s="12" t="s">
        <v>389</v>
      </c>
      <c r="F282" s="12" t="s">
        <v>389</v>
      </c>
      <c r="G282" s="12" t="s">
        <v>389</v>
      </c>
      <c r="H282" s="12" t="s">
        <v>11</v>
      </c>
      <c r="J282" s="12" t="s">
        <v>390</v>
      </c>
      <c r="K282" s="12" t="s">
        <v>116</v>
      </c>
      <c r="L282" s="12" t="s">
        <v>683</v>
      </c>
      <c r="M282" s="12" t="s">
        <v>107</v>
      </c>
      <c r="N282" s="12" t="s">
        <v>831</v>
      </c>
      <c r="O282" s="12" t="s">
        <v>127</v>
      </c>
    </row>
    <row r="283" spans="1:15" x14ac:dyDescent="0.25">
      <c r="A283" s="12" t="s">
        <v>4285</v>
      </c>
      <c r="B283" s="14" t="s">
        <v>4445</v>
      </c>
      <c r="C283" s="12" t="s">
        <v>3117</v>
      </c>
      <c r="D283" s="12" t="s">
        <v>3118</v>
      </c>
      <c r="E283" s="12" t="s">
        <v>3119</v>
      </c>
      <c r="F283" s="12" t="s">
        <v>3120</v>
      </c>
      <c r="G283" s="12" t="s">
        <v>90</v>
      </c>
      <c r="H283" s="12" t="s">
        <v>11</v>
      </c>
      <c r="J283" s="12" t="s">
        <v>3121</v>
      </c>
      <c r="K283" s="12" t="s">
        <v>3122</v>
      </c>
      <c r="L283" s="12" t="s">
        <v>3123</v>
      </c>
      <c r="M283" s="12" t="s">
        <v>2838</v>
      </c>
      <c r="N283" s="12" t="s">
        <v>3124</v>
      </c>
    </row>
    <row r="284" spans="1:15" x14ac:dyDescent="0.25">
      <c r="A284" s="12" t="s">
        <v>4284</v>
      </c>
      <c r="B284" s="14" t="s">
        <v>4445</v>
      </c>
      <c r="C284" s="12" t="s">
        <v>1834</v>
      </c>
      <c r="D284" s="12" t="s">
        <v>1835</v>
      </c>
      <c r="E284" s="12" t="s">
        <v>1836</v>
      </c>
      <c r="F284" s="12" t="s">
        <v>4351</v>
      </c>
      <c r="G284" s="12" t="s">
        <v>1837</v>
      </c>
      <c r="H284" s="12" t="s">
        <v>13</v>
      </c>
      <c r="J284" s="12" t="s">
        <v>260</v>
      </c>
      <c r="K284" s="12" t="s">
        <v>23</v>
      </c>
      <c r="L284" s="12" t="s">
        <v>76</v>
      </c>
      <c r="M284" s="12" t="s">
        <v>107</v>
      </c>
      <c r="N284" s="12" t="s">
        <v>1838</v>
      </c>
      <c r="O284" s="12" t="s">
        <v>127</v>
      </c>
    </row>
    <row r="285" spans="1:15" x14ac:dyDescent="0.25">
      <c r="A285" s="12" t="s">
        <v>4285</v>
      </c>
      <c r="B285" s="14" t="s">
        <v>4445</v>
      </c>
      <c r="C285" s="12" t="s">
        <v>3125</v>
      </c>
      <c r="D285" s="12" t="s">
        <v>3126</v>
      </c>
      <c r="E285" s="12" t="s">
        <v>3127</v>
      </c>
      <c r="F285" s="12" t="s">
        <v>3128</v>
      </c>
      <c r="G285" s="12" t="s">
        <v>3129</v>
      </c>
      <c r="H285" s="12" t="s">
        <v>37</v>
      </c>
      <c r="M285" s="12" t="s">
        <v>1624</v>
      </c>
    </row>
    <row r="286" spans="1:15" x14ac:dyDescent="0.25">
      <c r="A286" s="12" t="s">
        <v>4285</v>
      </c>
      <c r="B286" s="14" t="s">
        <v>4445</v>
      </c>
      <c r="C286" s="12" t="s">
        <v>3130</v>
      </c>
      <c r="D286" s="12" t="s">
        <v>3126</v>
      </c>
      <c r="E286" s="12" t="s">
        <v>3127</v>
      </c>
      <c r="F286" s="12" t="s">
        <v>3128</v>
      </c>
      <c r="G286" s="12" t="s">
        <v>3129</v>
      </c>
      <c r="H286" s="12" t="s">
        <v>37</v>
      </c>
      <c r="M286" s="12" t="s">
        <v>1624</v>
      </c>
    </row>
    <row r="287" spans="1:15" x14ac:dyDescent="0.25">
      <c r="A287" s="12" t="s">
        <v>4285</v>
      </c>
      <c r="B287" s="14" t="s">
        <v>4445</v>
      </c>
      <c r="C287" s="12" t="s">
        <v>3131</v>
      </c>
      <c r="D287" s="12" t="s">
        <v>3126</v>
      </c>
      <c r="E287" s="12" t="s">
        <v>3127</v>
      </c>
      <c r="F287" s="12" t="s">
        <v>3128</v>
      </c>
      <c r="G287" s="12" t="s">
        <v>3129</v>
      </c>
      <c r="H287" s="12" t="s">
        <v>37</v>
      </c>
      <c r="M287" s="12" t="s">
        <v>1624</v>
      </c>
    </row>
    <row r="288" spans="1:15" x14ac:dyDescent="0.25">
      <c r="A288" s="12" t="s">
        <v>4285</v>
      </c>
      <c r="B288" s="14" t="s">
        <v>4445</v>
      </c>
      <c r="C288" s="12" t="s">
        <v>3132</v>
      </c>
      <c r="D288" s="12" t="s">
        <v>3126</v>
      </c>
      <c r="E288" s="12" t="s">
        <v>3127</v>
      </c>
      <c r="F288" s="12" t="s">
        <v>3128</v>
      </c>
      <c r="G288" s="12" t="s">
        <v>3129</v>
      </c>
      <c r="H288" s="12" t="s">
        <v>37</v>
      </c>
      <c r="M288" s="12" t="s">
        <v>1624</v>
      </c>
    </row>
    <row r="289" spans="1:15" x14ac:dyDescent="0.25">
      <c r="A289" s="12" t="s">
        <v>4286</v>
      </c>
      <c r="B289" s="15" t="s">
        <v>4447</v>
      </c>
      <c r="C289" s="12" t="s">
        <v>472</v>
      </c>
      <c r="D289" s="12" t="s">
        <v>473</v>
      </c>
      <c r="E289" s="12" t="s">
        <v>474</v>
      </c>
      <c r="F289" s="12" t="s">
        <v>475</v>
      </c>
      <c r="G289" s="12" t="s">
        <v>476</v>
      </c>
      <c r="H289" s="12" t="s">
        <v>11</v>
      </c>
      <c r="J289" s="12" t="s">
        <v>310</v>
      </c>
      <c r="K289" s="12" t="s">
        <v>23</v>
      </c>
      <c r="L289" s="12" t="s">
        <v>311</v>
      </c>
      <c r="M289" s="12" t="s">
        <v>107</v>
      </c>
      <c r="N289" s="12" t="s">
        <v>477</v>
      </c>
      <c r="O289" s="12" t="s">
        <v>109</v>
      </c>
    </row>
    <row r="290" spans="1:15" x14ac:dyDescent="0.25">
      <c r="A290" s="12" t="s">
        <v>4287</v>
      </c>
      <c r="B290" s="14" t="s">
        <v>4445</v>
      </c>
      <c r="C290" s="12" t="s">
        <v>3654</v>
      </c>
      <c r="D290" s="12" t="s">
        <v>4414</v>
      </c>
      <c r="E290" s="12" t="s">
        <v>3655</v>
      </c>
      <c r="F290" s="12" t="s">
        <v>3656</v>
      </c>
      <c r="G290" s="12" t="s">
        <v>3657</v>
      </c>
      <c r="J290" s="12" t="s">
        <v>260</v>
      </c>
      <c r="K290" s="12" t="s">
        <v>3603</v>
      </c>
      <c r="L290" s="12" t="s">
        <v>3604</v>
      </c>
      <c r="M290" s="12" t="s">
        <v>3495</v>
      </c>
      <c r="N290" s="12" t="s">
        <v>3658</v>
      </c>
      <c r="O290" s="12" t="s">
        <v>3507</v>
      </c>
    </row>
    <row r="291" spans="1:15" x14ac:dyDescent="0.25">
      <c r="A291" s="12" t="s">
        <v>4284</v>
      </c>
      <c r="B291" s="14" t="s">
        <v>4445</v>
      </c>
      <c r="C291" s="12" t="s">
        <v>2339</v>
      </c>
      <c r="D291" s="12" t="s">
        <v>2347</v>
      </c>
      <c r="E291" s="12" t="s">
        <v>2348</v>
      </c>
      <c r="F291" s="12" t="s">
        <v>2349</v>
      </c>
      <c r="G291" s="12" t="s">
        <v>2350</v>
      </c>
      <c r="H291" s="12" t="s">
        <v>11</v>
      </c>
      <c r="J291" s="12" t="s">
        <v>454</v>
      </c>
      <c r="K291" s="12" t="s">
        <v>1934</v>
      </c>
      <c r="L291" s="12" t="s">
        <v>262</v>
      </c>
      <c r="M291" s="12" t="s">
        <v>107</v>
      </c>
      <c r="N291" s="12" t="s">
        <v>2351</v>
      </c>
      <c r="O291" s="12" t="s">
        <v>109</v>
      </c>
    </row>
    <row r="292" spans="1:15" x14ac:dyDescent="0.25">
      <c r="A292" s="12" t="s">
        <v>4284</v>
      </c>
      <c r="B292" s="14" t="s">
        <v>4445</v>
      </c>
      <c r="C292" s="12" t="s">
        <v>2352</v>
      </c>
      <c r="D292" s="12" t="s">
        <v>2359</v>
      </c>
      <c r="E292" s="12" t="s">
        <v>2360</v>
      </c>
      <c r="F292" s="12" t="s">
        <v>2361</v>
      </c>
      <c r="G292" s="12" t="s">
        <v>2362</v>
      </c>
      <c r="H292" s="12" t="s">
        <v>11</v>
      </c>
      <c r="L292" s="12" t="s">
        <v>2363</v>
      </c>
      <c r="M292" s="12" t="s">
        <v>99</v>
      </c>
      <c r="N292" s="12" t="s">
        <v>2364</v>
      </c>
      <c r="O292" s="12" t="s">
        <v>127</v>
      </c>
    </row>
    <row r="293" spans="1:15" x14ac:dyDescent="0.25">
      <c r="A293" s="12" t="s">
        <v>4284</v>
      </c>
      <c r="B293" s="14" t="s">
        <v>4445</v>
      </c>
      <c r="C293" s="12" t="s">
        <v>1839</v>
      </c>
      <c r="D293" s="12" t="s">
        <v>1840</v>
      </c>
      <c r="E293" s="12" t="s">
        <v>1841</v>
      </c>
      <c r="F293" s="12" t="s">
        <v>1842</v>
      </c>
      <c r="G293" s="12" t="s">
        <v>1843</v>
      </c>
      <c r="H293" s="12" t="s">
        <v>11</v>
      </c>
      <c r="J293" s="12" t="s">
        <v>260</v>
      </c>
      <c r="K293" s="12" t="s">
        <v>116</v>
      </c>
      <c r="L293" s="12" t="s">
        <v>941</v>
      </c>
      <c r="M293" s="12" t="s">
        <v>107</v>
      </c>
      <c r="N293" s="12" t="s">
        <v>1844</v>
      </c>
      <c r="O293" s="12" t="s">
        <v>109</v>
      </c>
    </row>
    <row r="294" spans="1:15" x14ac:dyDescent="0.25">
      <c r="A294" s="12" t="s">
        <v>4286</v>
      </c>
      <c r="B294" s="14" t="s">
        <v>4445</v>
      </c>
      <c r="C294" s="12" t="s">
        <v>567</v>
      </c>
      <c r="D294" s="12" t="s">
        <v>568</v>
      </c>
      <c r="E294" s="12" t="s">
        <v>569</v>
      </c>
      <c r="F294" s="12" t="s">
        <v>570</v>
      </c>
      <c r="J294" s="12" t="s">
        <v>571</v>
      </c>
      <c r="L294" s="12" t="s">
        <v>572</v>
      </c>
      <c r="M294" s="12" t="s">
        <v>573</v>
      </c>
    </row>
    <row r="295" spans="1:15" x14ac:dyDescent="0.25">
      <c r="A295" s="12" t="s">
        <v>4286</v>
      </c>
      <c r="B295" s="14" t="s">
        <v>4445</v>
      </c>
      <c r="C295" s="12" t="s">
        <v>578</v>
      </c>
      <c r="D295" s="12" t="s">
        <v>579</v>
      </c>
      <c r="E295" s="12" t="s">
        <v>569</v>
      </c>
      <c r="F295" s="12" t="s">
        <v>570</v>
      </c>
      <c r="G295" s="12" t="s">
        <v>73</v>
      </c>
      <c r="H295" s="12" t="s">
        <v>11</v>
      </c>
      <c r="J295" s="12" t="s">
        <v>580</v>
      </c>
      <c r="K295" s="12" t="s">
        <v>581</v>
      </c>
      <c r="L295" s="12" t="s">
        <v>582</v>
      </c>
      <c r="M295" s="12" t="s">
        <v>583</v>
      </c>
      <c r="O295" s="12" t="s">
        <v>78</v>
      </c>
    </row>
    <row r="296" spans="1:15" x14ac:dyDescent="0.25">
      <c r="A296" s="12" t="s">
        <v>4286</v>
      </c>
      <c r="B296" s="14" t="s">
        <v>4445</v>
      </c>
      <c r="C296" s="12" t="s">
        <v>349</v>
      </c>
      <c r="D296" s="12" t="s">
        <v>350</v>
      </c>
      <c r="E296" s="12" t="s">
        <v>351</v>
      </c>
      <c r="F296" s="12" t="s">
        <v>352</v>
      </c>
      <c r="G296" s="12" t="s">
        <v>353</v>
      </c>
      <c r="J296" s="12" t="s">
        <v>354</v>
      </c>
      <c r="L296" s="12" t="s">
        <v>355</v>
      </c>
      <c r="M296" s="12" t="s">
        <v>356</v>
      </c>
    </row>
    <row r="297" spans="1:15" x14ac:dyDescent="0.25">
      <c r="A297" s="12" t="s">
        <v>4287</v>
      </c>
      <c r="B297" s="14" t="s">
        <v>4445</v>
      </c>
      <c r="C297" s="12" t="s">
        <v>3659</v>
      </c>
      <c r="D297" s="12" t="s">
        <v>3660</v>
      </c>
      <c r="E297" s="12" t="s">
        <v>3661</v>
      </c>
      <c r="F297" s="12" t="s">
        <v>3662</v>
      </c>
      <c r="H297" s="12" t="s">
        <v>10</v>
      </c>
      <c r="J297" s="12" t="s">
        <v>3663</v>
      </c>
      <c r="K297" s="12" t="s">
        <v>2097</v>
      </c>
      <c r="L297" s="12" t="s">
        <v>3664</v>
      </c>
      <c r="M297" s="12" t="s">
        <v>297</v>
      </c>
    </row>
    <row r="298" spans="1:15" x14ac:dyDescent="0.25">
      <c r="A298" s="12" t="s">
        <v>4286</v>
      </c>
      <c r="B298" s="14" t="s">
        <v>4445</v>
      </c>
      <c r="C298" s="12" t="s">
        <v>4388</v>
      </c>
      <c r="D298" s="12" t="s">
        <v>357</v>
      </c>
      <c r="E298" s="12" t="s">
        <v>358</v>
      </c>
      <c r="F298" s="12" t="s">
        <v>359</v>
      </c>
      <c r="G298" s="12" t="s">
        <v>360</v>
      </c>
      <c r="J298" s="12" t="s">
        <v>354</v>
      </c>
      <c r="L298" s="12" t="s">
        <v>361</v>
      </c>
      <c r="M298" s="12" t="s">
        <v>362</v>
      </c>
    </row>
    <row r="299" spans="1:15" x14ac:dyDescent="0.25">
      <c r="A299" s="12" t="s">
        <v>4286</v>
      </c>
      <c r="B299" s="14" t="s">
        <v>4445</v>
      </c>
      <c r="C299" s="12" t="s">
        <v>363</v>
      </c>
      <c r="D299" s="12" t="s">
        <v>364</v>
      </c>
      <c r="E299" s="12" t="s">
        <v>4389</v>
      </c>
      <c r="F299" s="12" t="s">
        <v>365</v>
      </c>
      <c r="L299" s="12" t="s">
        <v>366</v>
      </c>
      <c r="M299" s="12" t="s">
        <v>367</v>
      </c>
    </row>
    <row r="300" spans="1:15" x14ac:dyDescent="0.25">
      <c r="A300" s="12" t="s">
        <v>4286</v>
      </c>
      <c r="B300" s="14" t="s">
        <v>4445</v>
      </c>
      <c r="C300" s="12" t="s">
        <v>368</v>
      </c>
      <c r="D300" s="12" t="s">
        <v>369</v>
      </c>
      <c r="E300" s="12" t="s">
        <v>370</v>
      </c>
      <c r="F300" s="12" t="s">
        <v>371</v>
      </c>
      <c r="J300" s="12" t="s">
        <v>191</v>
      </c>
      <c r="L300" s="12" t="s">
        <v>366</v>
      </c>
      <c r="M300" s="12" t="s">
        <v>367</v>
      </c>
    </row>
    <row r="301" spans="1:15" x14ac:dyDescent="0.25">
      <c r="A301" s="12" t="s">
        <v>4286</v>
      </c>
      <c r="B301" s="14" t="s">
        <v>4445</v>
      </c>
      <c r="C301" s="12" t="s">
        <v>372</v>
      </c>
      <c r="D301" s="12" t="s">
        <v>4390</v>
      </c>
      <c r="E301" s="12" t="s">
        <v>373</v>
      </c>
      <c r="F301" s="12" t="s">
        <v>374</v>
      </c>
      <c r="G301" s="12" t="s">
        <v>375</v>
      </c>
      <c r="H301" s="12" t="s">
        <v>10</v>
      </c>
      <c r="J301" s="12" t="s">
        <v>105</v>
      </c>
      <c r="K301" s="12" t="s">
        <v>23</v>
      </c>
      <c r="L301" s="12" t="s">
        <v>262</v>
      </c>
      <c r="M301" s="12" t="s">
        <v>107</v>
      </c>
      <c r="N301" s="12" t="s">
        <v>376</v>
      </c>
      <c r="O301" s="12" t="s">
        <v>109</v>
      </c>
    </row>
    <row r="302" spans="1:15" x14ac:dyDescent="0.25">
      <c r="A302" s="12" t="s">
        <v>4284</v>
      </c>
      <c r="B302" s="14" t="s">
        <v>4445</v>
      </c>
      <c r="C302" s="12" t="s">
        <v>2358</v>
      </c>
      <c r="D302" s="12" t="s">
        <v>2366</v>
      </c>
      <c r="E302" s="12" t="s">
        <v>2367</v>
      </c>
      <c r="F302" s="12" t="s">
        <v>2368</v>
      </c>
      <c r="G302" s="12" t="s">
        <v>2369</v>
      </c>
      <c r="H302" s="12" t="s">
        <v>11</v>
      </c>
      <c r="M302" s="12" t="s">
        <v>99</v>
      </c>
      <c r="N302" s="12" t="s">
        <v>2370</v>
      </c>
      <c r="O302" s="12" t="s">
        <v>1881</v>
      </c>
    </row>
    <row r="303" spans="1:15" x14ac:dyDescent="0.25">
      <c r="A303" s="12" t="s">
        <v>4460</v>
      </c>
      <c r="B303" s="16" t="s">
        <v>4447</v>
      </c>
      <c r="C303" s="12" t="s">
        <v>1374</v>
      </c>
      <c r="D303" s="12" t="s">
        <v>1375</v>
      </c>
      <c r="E303" s="12" t="s">
        <v>1376</v>
      </c>
      <c r="F303" s="12" t="s">
        <v>1377</v>
      </c>
      <c r="G303" s="12" t="s">
        <v>507</v>
      </c>
      <c r="H303" s="12" t="s">
        <v>11</v>
      </c>
      <c r="M303" s="12" t="s">
        <v>99</v>
      </c>
    </row>
    <row r="304" spans="1:15" x14ac:dyDescent="0.25">
      <c r="A304" s="12" t="s">
        <v>4284</v>
      </c>
      <c r="B304" s="14" t="s">
        <v>4445</v>
      </c>
      <c r="C304" s="12" t="s">
        <v>1845</v>
      </c>
      <c r="D304" s="12" t="s">
        <v>1846</v>
      </c>
      <c r="E304" s="12" t="s">
        <v>1847</v>
      </c>
      <c r="F304" s="12" t="s">
        <v>1848</v>
      </c>
      <c r="G304" s="12" t="s">
        <v>1849</v>
      </c>
      <c r="H304" s="12" t="s">
        <v>10</v>
      </c>
      <c r="J304" s="12" t="s">
        <v>260</v>
      </c>
      <c r="K304" s="12" t="s">
        <v>23</v>
      </c>
      <c r="L304" s="12" t="s">
        <v>262</v>
      </c>
      <c r="M304" s="12" t="s">
        <v>107</v>
      </c>
      <c r="N304" s="12" t="s">
        <v>1850</v>
      </c>
      <c r="O304" s="12" t="s">
        <v>127</v>
      </c>
    </row>
    <row r="305" spans="1:15" x14ac:dyDescent="0.25">
      <c r="A305" s="12" t="s">
        <v>4284</v>
      </c>
      <c r="B305" s="14" t="s">
        <v>4445</v>
      </c>
      <c r="C305" s="12" t="s">
        <v>1851</v>
      </c>
      <c r="D305" s="12" t="s">
        <v>1852</v>
      </c>
      <c r="E305" s="12" t="s">
        <v>1853</v>
      </c>
      <c r="F305" s="12" t="s">
        <v>1854</v>
      </c>
      <c r="G305" s="12" t="s">
        <v>1855</v>
      </c>
      <c r="H305" s="12" t="s">
        <v>10</v>
      </c>
      <c r="J305" s="12" t="s">
        <v>260</v>
      </c>
      <c r="K305" s="12" t="s">
        <v>23</v>
      </c>
      <c r="L305" s="12" t="s">
        <v>262</v>
      </c>
      <c r="M305" s="12" t="s">
        <v>107</v>
      </c>
      <c r="N305" s="12" t="s">
        <v>1856</v>
      </c>
      <c r="O305" s="12" t="s">
        <v>127</v>
      </c>
    </row>
    <row r="306" spans="1:15" x14ac:dyDescent="0.25">
      <c r="A306" s="12" t="s">
        <v>4285</v>
      </c>
      <c r="B306" s="14" t="s">
        <v>4445</v>
      </c>
      <c r="C306" s="12" t="s">
        <v>3133</v>
      </c>
      <c r="D306" s="12" t="s">
        <v>3134</v>
      </c>
      <c r="E306" s="12" t="s">
        <v>3135</v>
      </c>
      <c r="F306" s="12" t="s">
        <v>3136</v>
      </c>
      <c r="G306" s="12" t="s">
        <v>3137</v>
      </c>
      <c r="H306" s="12" t="s">
        <v>11</v>
      </c>
      <c r="J306" s="12" t="s">
        <v>3138</v>
      </c>
      <c r="K306" s="12" t="s">
        <v>3139</v>
      </c>
      <c r="L306" s="12" t="s">
        <v>420</v>
      </c>
      <c r="M306" s="12" t="s">
        <v>2829</v>
      </c>
      <c r="N306" s="12" t="s">
        <v>3140</v>
      </c>
    </row>
    <row r="307" spans="1:15" x14ac:dyDescent="0.25">
      <c r="A307" s="12" t="s">
        <v>4284</v>
      </c>
      <c r="B307" s="15" t="s">
        <v>4446</v>
      </c>
      <c r="C307" s="12" t="s">
        <v>522</v>
      </c>
      <c r="D307" s="12" t="s">
        <v>523</v>
      </c>
      <c r="E307" s="12" t="s">
        <v>524</v>
      </c>
      <c r="F307" s="12" t="s">
        <v>525</v>
      </c>
      <c r="G307" s="12" t="s">
        <v>526</v>
      </c>
      <c r="H307" s="12" t="s">
        <v>133</v>
      </c>
      <c r="J307" s="12" t="s">
        <v>140</v>
      </c>
      <c r="K307" s="12" t="s">
        <v>141</v>
      </c>
      <c r="L307" s="12" t="s">
        <v>106</v>
      </c>
      <c r="M307" s="12" t="s">
        <v>107</v>
      </c>
      <c r="N307" s="12" t="s">
        <v>527</v>
      </c>
      <c r="O307" s="12" t="s">
        <v>127</v>
      </c>
    </row>
    <row r="308" spans="1:15" x14ac:dyDescent="0.25">
      <c r="A308" s="12" t="s">
        <v>4286</v>
      </c>
      <c r="B308" s="15" t="s">
        <v>4446</v>
      </c>
      <c r="C308" s="12" t="s">
        <v>522</v>
      </c>
      <c r="D308" s="12" t="s">
        <v>523</v>
      </c>
      <c r="E308" s="12" t="s">
        <v>524</v>
      </c>
      <c r="F308" s="12" t="s">
        <v>525</v>
      </c>
      <c r="G308" s="12" t="s">
        <v>526</v>
      </c>
      <c r="H308" s="12" t="s">
        <v>133</v>
      </c>
      <c r="J308" s="12" t="s">
        <v>140</v>
      </c>
      <c r="K308" s="12" t="s">
        <v>141</v>
      </c>
      <c r="L308" s="12" t="s">
        <v>106</v>
      </c>
      <c r="M308" s="12" t="s">
        <v>107</v>
      </c>
      <c r="N308" s="12" t="s">
        <v>527</v>
      </c>
      <c r="O308" s="12" t="s">
        <v>127</v>
      </c>
    </row>
    <row r="309" spans="1:15" x14ac:dyDescent="0.25">
      <c r="A309" s="12" t="s">
        <v>4311</v>
      </c>
      <c r="B309" s="15" t="s">
        <v>4446</v>
      </c>
      <c r="C309" s="12" t="s">
        <v>1688</v>
      </c>
      <c r="D309" s="12" t="s">
        <v>1689</v>
      </c>
      <c r="E309" s="12" t="s">
        <v>1690</v>
      </c>
      <c r="F309" s="12" t="s">
        <v>1683</v>
      </c>
      <c r="G309" s="12" t="s">
        <v>1684</v>
      </c>
      <c r="H309" s="12" t="s">
        <v>11</v>
      </c>
      <c r="J309" s="12" t="s">
        <v>885</v>
      </c>
      <c r="K309" s="12" t="s">
        <v>1685</v>
      </c>
      <c r="L309" s="12" t="s">
        <v>1686</v>
      </c>
      <c r="M309" s="12" t="s">
        <v>1643</v>
      </c>
      <c r="N309" s="12" t="s">
        <v>1691</v>
      </c>
      <c r="O309" s="12" t="s">
        <v>1122</v>
      </c>
    </row>
    <row r="310" spans="1:15" x14ac:dyDescent="0.25">
      <c r="A310" s="12" t="s">
        <v>4311</v>
      </c>
      <c r="B310" s="15" t="s">
        <v>4446</v>
      </c>
      <c r="C310" s="12" t="s">
        <v>1680</v>
      </c>
      <c r="D310" s="12" t="s">
        <v>1681</v>
      </c>
      <c r="E310" s="12" t="s">
        <v>1682</v>
      </c>
      <c r="F310" s="12" t="s">
        <v>1683</v>
      </c>
      <c r="G310" s="12" t="s">
        <v>1684</v>
      </c>
      <c r="H310" s="12" t="s">
        <v>11</v>
      </c>
      <c r="J310" s="12" t="s">
        <v>885</v>
      </c>
      <c r="K310" s="12" t="s">
        <v>1685</v>
      </c>
      <c r="L310" s="12" t="s">
        <v>1686</v>
      </c>
      <c r="M310" s="12" t="s">
        <v>1643</v>
      </c>
      <c r="N310" s="12" t="s">
        <v>1687</v>
      </c>
      <c r="O310" s="12" t="s">
        <v>1122</v>
      </c>
    </row>
    <row r="311" spans="1:15" x14ac:dyDescent="0.25">
      <c r="A311" s="12" t="s">
        <v>4287</v>
      </c>
      <c r="B311" s="14" t="s">
        <v>4445</v>
      </c>
      <c r="C311" s="12" t="s">
        <v>3665</v>
      </c>
      <c r="D311" s="12" t="s">
        <v>3666</v>
      </c>
      <c r="E311" s="12" t="s">
        <v>3667</v>
      </c>
      <c r="F311" s="12" t="s">
        <v>3668</v>
      </c>
      <c r="K311" s="12" t="s">
        <v>3518</v>
      </c>
      <c r="L311" s="12" t="s">
        <v>3669</v>
      </c>
      <c r="M311" s="12" t="s">
        <v>367</v>
      </c>
    </row>
    <row r="312" spans="1:15" x14ac:dyDescent="0.25">
      <c r="A312" s="12" t="s">
        <v>4284</v>
      </c>
      <c r="B312" s="14" t="s">
        <v>4445</v>
      </c>
      <c r="C312" s="12" t="s">
        <v>2117</v>
      </c>
      <c r="D312" s="12" t="s">
        <v>2118</v>
      </c>
      <c r="E312" s="12" t="s">
        <v>2119</v>
      </c>
      <c r="F312" s="12" t="s">
        <v>2120</v>
      </c>
      <c r="G312" s="12" t="s">
        <v>2121</v>
      </c>
      <c r="H312" s="12" t="s">
        <v>11</v>
      </c>
      <c r="J312" s="12" t="s">
        <v>260</v>
      </c>
      <c r="K312" s="12" t="s">
        <v>141</v>
      </c>
      <c r="L312" s="12" t="s">
        <v>347</v>
      </c>
      <c r="M312" s="12" t="s">
        <v>107</v>
      </c>
      <c r="N312" s="12" t="s">
        <v>2122</v>
      </c>
      <c r="O312" s="12" t="s">
        <v>109</v>
      </c>
    </row>
    <row r="313" spans="1:15" x14ac:dyDescent="0.25">
      <c r="A313" s="12" t="s">
        <v>4284</v>
      </c>
      <c r="B313" s="14" t="s">
        <v>4445</v>
      </c>
      <c r="C313" s="12" t="s">
        <v>1857</v>
      </c>
      <c r="D313" s="12" t="s">
        <v>1858</v>
      </c>
      <c r="E313" s="12" t="s">
        <v>1859</v>
      </c>
      <c r="F313" s="12" t="s">
        <v>1860</v>
      </c>
      <c r="G313" s="12" t="s">
        <v>1861</v>
      </c>
      <c r="H313" s="12" t="s">
        <v>11</v>
      </c>
      <c r="J313" s="12" t="s">
        <v>260</v>
      </c>
      <c r="K313" s="12" t="s">
        <v>124</v>
      </c>
      <c r="L313" s="12" t="s">
        <v>117</v>
      </c>
      <c r="M313" s="12" t="s">
        <v>107</v>
      </c>
      <c r="N313" s="12" t="s">
        <v>1862</v>
      </c>
      <c r="O313" s="12" t="s">
        <v>109</v>
      </c>
    </row>
    <row r="314" spans="1:15" x14ac:dyDescent="0.25">
      <c r="A314" s="12" t="s">
        <v>4287</v>
      </c>
      <c r="B314" s="14" t="s">
        <v>4445</v>
      </c>
      <c r="C314" s="12" t="s">
        <v>3670</v>
      </c>
      <c r="D314" s="12" t="s">
        <v>3671</v>
      </c>
      <c r="E314" s="12" t="s">
        <v>3672</v>
      </c>
      <c r="F314" s="12" t="s">
        <v>3673</v>
      </c>
      <c r="G314" s="12" t="s">
        <v>3674</v>
      </c>
      <c r="H314" s="12" t="s">
        <v>10</v>
      </c>
      <c r="J314" s="12" t="s">
        <v>260</v>
      </c>
      <c r="K314" s="12" t="s">
        <v>23</v>
      </c>
      <c r="L314" s="12" t="s">
        <v>3675</v>
      </c>
      <c r="M314" s="12" t="s">
        <v>3495</v>
      </c>
      <c r="N314" s="12" t="s">
        <v>3676</v>
      </c>
      <c r="O314" s="12" t="s">
        <v>78</v>
      </c>
    </row>
    <row r="315" spans="1:15" x14ac:dyDescent="0.25">
      <c r="A315" s="12" t="s">
        <v>4287</v>
      </c>
      <c r="B315" s="14" t="s">
        <v>4445</v>
      </c>
      <c r="C315" s="12" t="s">
        <v>3677</v>
      </c>
      <c r="D315" s="12" t="s">
        <v>3678</v>
      </c>
      <c r="E315" s="12" t="s">
        <v>3679</v>
      </c>
      <c r="F315" s="12" t="s">
        <v>3680</v>
      </c>
      <c r="G315" s="12" t="s">
        <v>3681</v>
      </c>
      <c r="H315" s="12" t="s">
        <v>11</v>
      </c>
      <c r="J315" s="12" t="s">
        <v>260</v>
      </c>
      <c r="K315" s="12" t="s">
        <v>23</v>
      </c>
      <c r="L315" s="12" t="s">
        <v>2344</v>
      </c>
      <c r="M315" s="12" t="s">
        <v>3495</v>
      </c>
      <c r="N315" s="12" t="s">
        <v>3682</v>
      </c>
      <c r="O315" s="12" t="s">
        <v>78</v>
      </c>
    </row>
    <row r="316" spans="1:15" x14ac:dyDescent="0.25">
      <c r="A316" s="12" t="s">
        <v>4287</v>
      </c>
      <c r="B316" s="14" t="s">
        <v>4445</v>
      </c>
      <c r="C316" s="12" t="s">
        <v>3688</v>
      </c>
      <c r="D316" s="12" t="s">
        <v>3689</v>
      </c>
      <c r="E316" s="12" t="s">
        <v>3690</v>
      </c>
      <c r="F316" s="12" t="s">
        <v>3691</v>
      </c>
      <c r="K316" s="12" t="s">
        <v>3518</v>
      </c>
      <c r="L316" s="12" t="s">
        <v>3571</v>
      </c>
      <c r="M316" s="12" t="s">
        <v>367</v>
      </c>
    </row>
    <row r="317" spans="1:15" ht="409.5" x14ac:dyDescent="0.25">
      <c r="A317" s="12" t="s">
        <v>4460</v>
      </c>
      <c r="B317" s="16" t="s">
        <v>4445</v>
      </c>
      <c r="C317" s="12" t="s">
        <v>4475</v>
      </c>
      <c r="D317" s="12" t="s">
        <v>4476</v>
      </c>
      <c r="E317" s="12" t="s">
        <v>4477</v>
      </c>
      <c r="F317" s="12" t="s">
        <v>4478</v>
      </c>
      <c r="G317" s="1" t="s">
        <v>4479</v>
      </c>
      <c r="H317" s="12" t="s">
        <v>11</v>
      </c>
      <c r="M317" s="12" t="s">
        <v>99</v>
      </c>
    </row>
    <row r="318" spans="1:15" x14ac:dyDescent="0.25">
      <c r="A318" s="12" t="s">
        <v>4311</v>
      </c>
      <c r="B318" s="16" t="s">
        <v>4445</v>
      </c>
      <c r="C318" s="12" t="s">
        <v>1672</v>
      </c>
      <c r="D318" s="12" t="s">
        <v>1673</v>
      </c>
      <c r="H318" s="12" t="s">
        <v>11</v>
      </c>
      <c r="M318" s="12" t="s">
        <v>1674</v>
      </c>
      <c r="O318" s="12" t="s">
        <v>1112</v>
      </c>
    </row>
    <row r="319" spans="1:15" ht="409.5" x14ac:dyDescent="0.25">
      <c r="A319" s="12" t="s">
        <v>4460</v>
      </c>
      <c r="B319" s="16" t="s">
        <v>4445</v>
      </c>
      <c r="C319" s="12" t="s">
        <v>1269</v>
      </c>
      <c r="D319" s="1" t="s">
        <v>4480</v>
      </c>
      <c r="E319" s="1" t="s">
        <v>4481</v>
      </c>
      <c r="F319" s="12" t="s">
        <v>4478</v>
      </c>
      <c r="G319" s="1" t="s">
        <v>4482</v>
      </c>
      <c r="H319" s="12" t="s">
        <v>11</v>
      </c>
      <c r="J319" s="12" t="s">
        <v>1255</v>
      </c>
      <c r="K319" s="12" t="s">
        <v>218</v>
      </c>
      <c r="L319" s="12" t="s">
        <v>1230</v>
      </c>
      <c r="M319" s="12" t="s">
        <v>107</v>
      </c>
      <c r="N319" s="12" t="s">
        <v>1270</v>
      </c>
      <c r="O319" s="12" t="s">
        <v>1122</v>
      </c>
    </row>
    <row r="320" spans="1:15" ht="409.5" x14ac:dyDescent="0.25">
      <c r="A320" s="12" t="s">
        <v>4460</v>
      </c>
      <c r="B320" s="16" t="s">
        <v>4445</v>
      </c>
      <c r="C320" s="12" t="s">
        <v>1440</v>
      </c>
      <c r="D320" s="12" t="s">
        <v>4483</v>
      </c>
      <c r="E320" s="12" t="s">
        <v>4484</v>
      </c>
      <c r="F320" s="12" t="s">
        <v>1441</v>
      </c>
      <c r="G320" s="1" t="s">
        <v>4485</v>
      </c>
      <c r="H320" s="12" t="s">
        <v>11</v>
      </c>
      <c r="M320" s="12" t="s">
        <v>99</v>
      </c>
    </row>
    <row r="321" spans="1:15" x14ac:dyDescent="0.25">
      <c r="A321" s="12" t="s">
        <v>4460</v>
      </c>
      <c r="B321" s="16" t="s">
        <v>4445</v>
      </c>
      <c r="C321" s="12" t="s">
        <v>4486</v>
      </c>
      <c r="D321" s="12" t="s">
        <v>4487</v>
      </c>
      <c r="E321" s="12" t="s">
        <v>4488</v>
      </c>
      <c r="F321" s="12" t="s">
        <v>4489</v>
      </c>
      <c r="G321" s="12" t="s">
        <v>90</v>
      </c>
      <c r="H321" s="12" t="s">
        <v>11</v>
      </c>
      <c r="J321" s="12" t="s">
        <v>1546</v>
      </c>
      <c r="M321" s="12" t="s">
        <v>1547</v>
      </c>
      <c r="N321" s="12" t="s">
        <v>1166</v>
      </c>
      <c r="O321" s="12" t="s">
        <v>1548</v>
      </c>
    </row>
    <row r="322" spans="1:15" ht="14.25" customHeight="1" x14ac:dyDescent="0.25">
      <c r="A322" s="12" t="s">
        <v>4460</v>
      </c>
      <c r="B322" s="16" t="s">
        <v>4445</v>
      </c>
      <c r="C322" s="12" t="s">
        <v>4490</v>
      </c>
      <c r="D322" s="12" t="s">
        <v>4491</v>
      </c>
      <c r="E322" s="12" t="s">
        <v>4492</v>
      </c>
      <c r="F322" s="12" t="s">
        <v>4489</v>
      </c>
      <c r="G322" s="1" t="s">
        <v>4493</v>
      </c>
      <c r="H322" s="12" t="s">
        <v>11</v>
      </c>
      <c r="J322" s="12" t="s">
        <v>1546</v>
      </c>
      <c r="M322" s="12" t="s">
        <v>1547</v>
      </c>
      <c r="N322" s="12" t="s">
        <v>1166</v>
      </c>
      <c r="O322" s="12" t="s">
        <v>1122</v>
      </c>
    </row>
    <row r="323" spans="1:15" x14ac:dyDescent="0.25">
      <c r="A323" s="12" t="s">
        <v>4285</v>
      </c>
      <c r="B323" s="16" t="s">
        <v>4445</v>
      </c>
      <c r="C323" s="12" t="s">
        <v>3141</v>
      </c>
      <c r="D323" s="12" t="s">
        <v>3142</v>
      </c>
      <c r="E323" s="12" t="s">
        <v>3143</v>
      </c>
      <c r="F323" s="12" t="s">
        <v>3144</v>
      </c>
      <c r="G323" s="12" t="s">
        <v>3145</v>
      </c>
      <c r="H323" s="12" t="s">
        <v>11</v>
      </c>
      <c r="J323" s="12" t="s">
        <v>3146</v>
      </c>
      <c r="K323" s="12" t="s">
        <v>3147</v>
      </c>
      <c r="L323" s="12" t="s">
        <v>3148</v>
      </c>
      <c r="M323" s="12" t="s">
        <v>2829</v>
      </c>
      <c r="N323" s="12" t="s">
        <v>3149</v>
      </c>
      <c r="O323" s="12" t="s">
        <v>1144</v>
      </c>
    </row>
    <row r="324" spans="1:15" x14ac:dyDescent="0.25">
      <c r="A324" s="12" t="s">
        <v>4460</v>
      </c>
      <c r="B324" s="16" t="s">
        <v>4445</v>
      </c>
      <c r="C324" s="12" t="s">
        <v>1357</v>
      </c>
      <c r="D324" s="12" t="s">
        <v>1358</v>
      </c>
      <c r="E324" s="12" t="s">
        <v>1359</v>
      </c>
      <c r="F324" s="12" t="s">
        <v>1360</v>
      </c>
      <c r="G324" s="12" t="s">
        <v>1361</v>
      </c>
      <c r="H324" s="12" t="s">
        <v>11</v>
      </c>
      <c r="I324" s="12" t="s">
        <v>1362</v>
      </c>
      <c r="L324" s="12" t="s">
        <v>1363</v>
      </c>
      <c r="M324" s="12" t="s">
        <v>99</v>
      </c>
      <c r="N324" s="12" t="s">
        <v>1364</v>
      </c>
      <c r="O324" s="12" t="s">
        <v>1122</v>
      </c>
    </row>
    <row r="325" spans="1:15" x14ac:dyDescent="0.25">
      <c r="A325" s="12" t="s">
        <v>4284</v>
      </c>
      <c r="B325" s="14" t="s">
        <v>4445</v>
      </c>
      <c r="C325" s="12" t="s">
        <v>1863</v>
      </c>
      <c r="D325" s="12" t="s">
        <v>1864</v>
      </c>
      <c r="E325" s="12" t="s">
        <v>1865</v>
      </c>
      <c r="F325" s="12" t="s">
        <v>1866</v>
      </c>
      <c r="G325" s="12" t="s">
        <v>1867</v>
      </c>
      <c r="H325" s="12" t="s">
        <v>11</v>
      </c>
      <c r="M325" s="12" t="s">
        <v>99</v>
      </c>
      <c r="N325" s="12" t="s">
        <v>503</v>
      </c>
    </row>
    <row r="326" spans="1:15" x14ac:dyDescent="0.25">
      <c r="A326" s="12" t="s">
        <v>4287</v>
      </c>
      <c r="B326" s="14" t="s">
        <v>4445</v>
      </c>
      <c r="C326" s="12" t="s">
        <v>382</v>
      </c>
      <c r="D326" s="12" t="s">
        <v>383</v>
      </c>
      <c r="E326" s="12" t="s">
        <v>384</v>
      </c>
      <c r="F326" s="12" t="s">
        <v>385</v>
      </c>
      <c r="G326" s="12" t="s">
        <v>114</v>
      </c>
      <c r="H326" s="12" t="s">
        <v>11</v>
      </c>
      <c r="J326" s="12" t="s">
        <v>105</v>
      </c>
      <c r="K326" s="12" t="s">
        <v>23</v>
      </c>
      <c r="L326" s="12" t="s">
        <v>311</v>
      </c>
      <c r="M326" s="12" t="s">
        <v>3495</v>
      </c>
      <c r="N326" s="12" t="s">
        <v>386</v>
      </c>
      <c r="O326" s="12" t="s">
        <v>78</v>
      </c>
    </row>
    <row r="327" spans="1:15" x14ac:dyDescent="0.25">
      <c r="A327" s="12" t="s">
        <v>4287</v>
      </c>
      <c r="B327" s="16" t="s">
        <v>4445</v>
      </c>
      <c r="C327" s="12" t="s">
        <v>3862</v>
      </c>
      <c r="D327" s="12" t="s">
        <v>3863</v>
      </c>
      <c r="E327" s="12" t="s">
        <v>3864</v>
      </c>
      <c r="F327" s="12" t="s">
        <v>3865</v>
      </c>
      <c r="G327" s="12" t="s">
        <v>73</v>
      </c>
      <c r="H327" s="12" t="s">
        <v>11</v>
      </c>
      <c r="J327" s="12" t="s">
        <v>3866</v>
      </c>
      <c r="K327" s="12" t="s">
        <v>2862</v>
      </c>
      <c r="L327" s="12" t="s">
        <v>420</v>
      </c>
      <c r="M327" s="12" t="s">
        <v>107</v>
      </c>
      <c r="N327" s="12" t="s">
        <v>3867</v>
      </c>
      <c r="O327" s="12" t="s">
        <v>78</v>
      </c>
    </row>
    <row r="328" spans="1:15" x14ac:dyDescent="0.25">
      <c r="A328" s="12" t="s">
        <v>4284</v>
      </c>
      <c r="B328" s="15" t="s">
        <v>4446</v>
      </c>
      <c r="C328" s="12" t="s">
        <v>508</v>
      </c>
      <c r="D328" s="12" t="s">
        <v>509</v>
      </c>
      <c r="E328" s="12" t="s">
        <v>510</v>
      </c>
      <c r="F328" s="12" t="s">
        <v>511</v>
      </c>
      <c r="G328" s="12" t="s">
        <v>512</v>
      </c>
      <c r="H328" s="12" t="s">
        <v>133</v>
      </c>
      <c r="J328" s="12" t="s">
        <v>513</v>
      </c>
      <c r="K328" s="12" t="s">
        <v>514</v>
      </c>
      <c r="L328" s="12" t="s">
        <v>515</v>
      </c>
      <c r="M328" s="12" t="s">
        <v>107</v>
      </c>
      <c r="N328" s="12" t="s">
        <v>516</v>
      </c>
      <c r="O328" s="12" t="s">
        <v>127</v>
      </c>
    </row>
    <row r="329" spans="1:15" x14ac:dyDescent="0.25">
      <c r="A329" s="12" t="s">
        <v>4460</v>
      </c>
      <c r="B329" s="15" t="s">
        <v>4446</v>
      </c>
      <c r="C329" s="12" t="s">
        <v>508</v>
      </c>
      <c r="D329" s="12" t="s">
        <v>1243</v>
      </c>
      <c r="E329" s="12" t="s">
        <v>1244</v>
      </c>
      <c r="F329" s="12" t="s">
        <v>1245</v>
      </c>
      <c r="G329" s="12" t="s">
        <v>1246</v>
      </c>
      <c r="H329" s="12" t="s">
        <v>10</v>
      </c>
      <c r="J329" s="12" t="s">
        <v>1247</v>
      </c>
      <c r="K329" s="12" t="s">
        <v>1248</v>
      </c>
      <c r="L329" s="12" t="s">
        <v>1249</v>
      </c>
      <c r="M329" s="12" t="s">
        <v>107</v>
      </c>
      <c r="N329" s="12" t="s">
        <v>516</v>
      </c>
      <c r="O329" s="12" t="s">
        <v>1122</v>
      </c>
    </row>
    <row r="330" spans="1:15" x14ac:dyDescent="0.25">
      <c r="A330" s="12" t="s">
        <v>4311</v>
      </c>
      <c r="B330" s="15" t="s">
        <v>4446</v>
      </c>
      <c r="C330" s="12" t="s">
        <v>508</v>
      </c>
      <c r="D330" s="12" t="s">
        <v>509</v>
      </c>
      <c r="E330" s="12" t="s">
        <v>510</v>
      </c>
      <c r="F330" s="12" t="s">
        <v>511</v>
      </c>
      <c r="G330" s="12" t="s">
        <v>512</v>
      </c>
      <c r="H330" s="12" t="s">
        <v>133</v>
      </c>
      <c r="J330" s="12" t="s">
        <v>513</v>
      </c>
      <c r="K330" s="12" t="s">
        <v>514</v>
      </c>
      <c r="L330" s="12" t="s">
        <v>515</v>
      </c>
      <c r="M330" s="12" t="s">
        <v>1643</v>
      </c>
      <c r="N330" s="12" t="s">
        <v>516</v>
      </c>
      <c r="O330" s="12" t="s">
        <v>1122</v>
      </c>
    </row>
    <row r="331" spans="1:15" x14ac:dyDescent="0.25">
      <c r="A331" s="12" t="s">
        <v>4287</v>
      </c>
      <c r="B331" s="14" t="s">
        <v>4445</v>
      </c>
      <c r="C331" s="12" t="s">
        <v>3702</v>
      </c>
      <c r="D331" s="12" t="s">
        <v>3703</v>
      </c>
      <c r="E331" s="12" t="s">
        <v>3704</v>
      </c>
      <c r="F331" s="12" t="s">
        <v>3705</v>
      </c>
      <c r="G331" s="12" t="s">
        <v>259</v>
      </c>
      <c r="H331" s="12" t="s">
        <v>10</v>
      </c>
      <c r="J331" s="12" t="s">
        <v>260</v>
      </c>
      <c r="K331" s="12" t="s">
        <v>3706</v>
      </c>
      <c r="L331" s="12" t="s">
        <v>262</v>
      </c>
      <c r="M331" s="12" t="s">
        <v>3495</v>
      </c>
      <c r="N331" s="12" t="s">
        <v>3707</v>
      </c>
      <c r="O331" s="12" t="s">
        <v>3708</v>
      </c>
    </row>
    <row r="332" spans="1:15" x14ac:dyDescent="0.25">
      <c r="A332" s="12" t="s">
        <v>4286</v>
      </c>
      <c r="B332" s="14" t="s">
        <v>4445</v>
      </c>
      <c r="C332" s="12" t="s">
        <v>832</v>
      </c>
      <c r="D332" s="12" t="s">
        <v>833</v>
      </c>
      <c r="E332" s="12" t="s">
        <v>834</v>
      </c>
      <c r="F332" s="12" t="s">
        <v>835</v>
      </c>
      <c r="G332" s="12" t="s">
        <v>836</v>
      </c>
      <c r="H332" s="12" t="s">
        <v>10</v>
      </c>
      <c r="J332" s="12" t="s">
        <v>260</v>
      </c>
      <c r="K332" s="12" t="s">
        <v>23</v>
      </c>
      <c r="L332" s="12" t="s">
        <v>837</v>
      </c>
      <c r="M332" s="12" t="s">
        <v>107</v>
      </c>
      <c r="N332" s="12" t="s">
        <v>838</v>
      </c>
      <c r="O332" s="12" t="s">
        <v>127</v>
      </c>
    </row>
    <row r="333" spans="1:15" x14ac:dyDescent="0.25">
      <c r="A333" s="12" t="s">
        <v>4286</v>
      </c>
      <c r="B333" s="14" t="s">
        <v>4445</v>
      </c>
      <c r="C333" s="12" t="s">
        <v>839</v>
      </c>
      <c r="D333" s="12" t="s">
        <v>840</v>
      </c>
      <c r="E333" s="12" t="s">
        <v>841</v>
      </c>
      <c r="F333" s="12" t="s">
        <v>842</v>
      </c>
      <c r="G333" s="12" t="s">
        <v>843</v>
      </c>
      <c r="H333" s="12" t="s">
        <v>10</v>
      </c>
      <c r="J333" s="12" t="s">
        <v>260</v>
      </c>
      <c r="K333" s="12" t="s">
        <v>23</v>
      </c>
      <c r="L333" s="12" t="s">
        <v>837</v>
      </c>
      <c r="M333" s="12" t="s">
        <v>107</v>
      </c>
      <c r="N333" s="12" t="s">
        <v>844</v>
      </c>
      <c r="O333" s="12" t="s">
        <v>127</v>
      </c>
    </row>
    <row r="334" spans="1:15" x14ac:dyDescent="0.25">
      <c r="A334" s="12" t="s">
        <v>4287</v>
      </c>
      <c r="B334" s="14" t="s">
        <v>4445</v>
      </c>
      <c r="C334" s="12" t="s">
        <v>3709</v>
      </c>
      <c r="D334" s="12" t="s">
        <v>3710</v>
      </c>
      <c r="E334" s="12" t="s">
        <v>3711</v>
      </c>
      <c r="F334" s="12" t="s">
        <v>3523</v>
      </c>
      <c r="K334" s="12" t="s">
        <v>3518</v>
      </c>
      <c r="L334" s="12" t="s">
        <v>3712</v>
      </c>
      <c r="M334" s="12" t="s">
        <v>367</v>
      </c>
    </row>
    <row r="335" spans="1:15" x14ac:dyDescent="0.25">
      <c r="A335" s="12" t="s">
        <v>4284</v>
      </c>
      <c r="B335" s="14" t="s">
        <v>4447</v>
      </c>
      <c r="C335" s="12" t="s">
        <v>2064</v>
      </c>
      <c r="M335" s="12" t="s">
        <v>2061</v>
      </c>
    </row>
    <row r="336" spans="1:15" x14ac:dyDescent="0.25">
      <c r="A336" s="12" t="s">
        <v>4460</v>
      </c>
      <c r="B336" s="14" t="s">
        <v>4445</v>
      </c>
      <c r="C336" s="12" t="s">
        <v>1213</v>
      </c>
      <c r="D336" s="12" t="s">
        <v>1214</v>
      </c>
      <c r="E336" s="12" t="s">
        <v>1215</v>
      </c>
      <c r="F336" s="12" t="s">
        <v>1148</v>
      </c>
      <c r="G336" s="12" t="s">
        <v>1216</v>
      </c>
      <c r="H336" s="12" t="s">
        <v>11</v>
      </c>
      <c r="J336" s="12" t="s">
        <v>1217</v>
      </c>
      <c r="K336" s="12" t="s">
        <v>1218</v>
      </c>
      <c r="L336" s="12" t="s">
        <v>1151</v>
      </c>
      <c r="M336" s="12" t="s">
        <v>107</v>
      </c>
      <c r="N336" s="12" t="s">
        <v>1219</v>
      </c>
      <c r="O336" s="12" t="s">
        <v>1122</v>
      </c>
    </row>
    <row r="337" spans="1:15" x14ac:dyDescent="0.25">
      <c r="A337" s="12" t="s">
        <v>4460</v>
      </c>
      <c r="B337" s="14" t="s">
        <v>4445</v>
      </c>
      <c r="C337" s="12" t="s">
        <v>1157</v>
      </c>
      <c r="D337" s="12" t="s">
        <v>1158</v>
      </c>
      <c r="E337" s="12" t="s">
        <v>1159</v>
      </c>
      <c r="F337" s="12" t="s">
        <v>1160</v>
      </c>
      <c r="G337" s="12" t="s">
        <v>1161</v>
      </c>
      <c r="H337" s="12" t="s">
        <v>11</v>
      </c>
      <c r="J337" s="12" t="s">
        <v>1150</v>
      </c>
      <c r="K337" s="12" t="s">
        <v>141</v>
      </c>
      <c r="L337" s="12" t="s">
        <v>1151</v>
      </c>
      <c r="M337" s="12" t="s">
        <v>107</v>
      </c>
      <c r="N337" s="12" t="s">
        <v>1162</v>
      </c>
      <c r="O337" s="12" t="s">
        <v>1122</v>
      </c>
    </row>
    <row r="338" spans="1:15" x14ac:dyDescent="0.25">
      <c r="A338" s="12" t="s">
        <v>4460</v>
      </c>
      <c r="B338" s="14" t="s">
        <v>4445</v>
      </c>
      <c r="C338" s="12" t="s">
        <v>1145</v>
      </c>
      <c r="D338" s="12" t="s">
        <v>1146</v>
      </c>
      <c r="E338" s="12" t="s">
        <v>1147</v>
      </c>
      <c r="F338" s="12" t="s">
        <v>1148</v>
      </c>
      <c r="G338" s="12" t="s">
        <v>1149</v>
      </c>
      <c r="H338" s="12" t="s">
        <v>11</v>
      </c>
      <c r="J338" s="12" t="s">
        <v>1150</v>
      </c>
      <c r="K338" s="12" t="s">
        <v>141</v>
      </c>
      <c r="L338" s="12" t="s">
        <v>1151</v>
      </c>
      <c r="M338" s="12" t="s">
        <v>107</v>
      </c>
      <c r="N338" s="12" t="s">
        <v>1152</v>
      </c>
      <c r="O338" s="12" t="s">
        <v>1144</v>
      </c>
    </row>
    <row r="339" spans="1:15" x14ac:dyDescent="0.25">
      <c r="A339" s="12" t="s">
        <v>4460</v>
      </c>
      <c r="B339" s="14" t="s">
        <v>4447</v>
      </c>
      <c r="C339" s="12" t="s">
        <v>1153</v>
      </c>
      <c r="D339" s="12" t="s">
        <v>1154</v>
      </c>
      <c r="E339" s="12" t="s">
        <v>1155</v>
      </c>
      <c r="F339" s="12" t="s">
        <v>1148</v>
      </c>
      <c r="G339" s="12" t="s">
        <v>1149</v>
      </c>
      <c r="H339" s="12" t="s">
        <v>11</v>
      </c>
      <c r="J339" s="12" t="s">
        <v>1150</v>
      </c>
      <c r="K339" s="12" t="s">
        <v>141</v>
      </c>
      <c r="L339" s="12" t="s">
        <v>1151</v>
      </c>
      <c r="M339" s="12" t="s">
        <v>107</v>
      </c>
      <c r="N339" s="12" t="s">
        <v>1156</v>
      </c>
      <c r="O339" s="12" t="s">
        <v>1144</v>
      </c>
    </row>
    <row r="340" spans="1:15" x14ac:dyDescent="0.25">
      <c r="A340" s="12" t="s">
        <v>4287</v>
      </c>
      <c r="B340" s="14" t="s">
        <v>4445</v>
      </c>
      <c r="C340" s="12" t="s">
        <v>3713</v>
      </c>
      <c r="D340" s="12" t="s">
        <v>3714</v>
      </c>
      <c r="E340" s="12" t="s">
        <v>3715</v>
      </c>
      <c r="F340" s="12" t="s">
        <v>3716</v>
      </c>
      <c r="K340" s="12" t="s">
        <v>3518</v>
      </c>
      <c r="L340" s="12" t="s">
        <v>3717</v>
      </c>
      <c r="M340" s="12" t="s">
        <v>367</v>
      </c>
    </row>
    <row r="341" spans="1:15" x14ac:dyDescent="0.25">
      <c r="A341" s="12" t="s">
        <v>4284</v>
      </c>
      <c r="B341" s="14" t="s">
        <v>4445</v>
      </c>
      <c r="C341" s="12" t="s">
        <v>1868</v>
      </c>
      <c r="D341" s="12" t="s">
        <v>1869</v>
      </c>
      <c r="E341" s="12" t="s">
        <v>1870</v>
      </c>
      <c r="L341" s="12" t="s">
        <v>1742</v>
      </c>
      <c r="M341" s="12" t="s">
        <v>367</v>
      </c>
    </row>
    <row r="342" spans="1:15" x14ac:dyDescent="0.25">
      <c r="A342" s="12" t="s">
        <v>4284</v>
      </c>
      <c r="B342" s="14" t="s">
        <v>4445</v>
      </c>
      <c r="C342" s="12" t="s">
        <v>1871</v>
      </c>
      <c r="D342" s="12" t="s">
        <v>1872</v>
      </c>
      <c r="E342" s="12" t="s">
        <v>1873</v>
      </c>
      <c r="F342" s="12" t="s">
        <v>1745</v>
      </c>
      <c r="L342" s="12" t="s">
        <v>1742</v>
      </c>
      <c r="M342" s="12" t="s">
        <v>367</v>
      </c>
    </row>
    <row r="343" spans="1:15" x14ac:dyDescent="0.25">
      <c r="A343" s="12" t="s">
        <v>4284</v>
      </c>
      <c r="B343" s="14" t="s">
        <v>4445</v>
      </c>
      <c r="C343" s="12" t="s">
        <v>2371</v>
      </c>
      <c r="D343" s="12" t="s">
        <v>2374</v>
      </c>
      <c r="E343" s="12" t="s">
        <v>2375</v>
      </c>
      <c r="F343" s="12" t="s">
        <v>2376</v>
      </c>
      <c r="L343" s="12" t="s">
        <v>2377</v>
      </c>
      <c r="M343" s="12" t="s">
        <v>367</v>
      </c>
    </row>
    <row r="344" spans="1:15" x14ac:dyDescent="0.25">
      <c r="A344" s="12" t="s">
        <v>4284</v>
      </c>
      <c r="B344" s="14" t="s">
        <v>4445</v>
      </c>
      <c r="C344" s="12" t="s">
        <v>2373</v>
      </c>
      <c r="D344" s="12" t="s">
        <v>4352</v>
      </c>
      <c r="E344" s="12" t="s">
        <v>2379</v>
      </c>
      <c r="F344" s="12" t="s">
        <v>2380</v>
      </c>
      <c r="L344" s="12" t="s">
        <v>2381</v>
      </c>
      <c r="M344" s="12" t="s">
        <v>367</v>
      </c>
    </row>
    <row r="345" spans="1:15" x14ac:dyDescent="0.25">
      <c r="A345" s="12" t="s">
        <v>4284</v>
      </c>
      <c r="B345" s="14" t="s">
        <v>4445</v>
      </c>
      <c r="C345" s="12" t="s">
        <v>2378</v>
      </c>
      <c r="D345" s="12" t="s">
        <v>2383</v>
      </c>
      <c r="E345" s="12" t="s">
        <v>2384</v>
      </c>
      <c r="F345" s="12" t="s">
        <v>2385</v>
      </c>
      <c r="G345" s="12" t="s">
        <v>2386</v>
      </c>
      <c r="H345" s="12" t="s">
        <v>11</v>
      </c>
      <c r="J345" s="12" t="s">
        <v>799</v>
      </c>
      <c r="K345" s="12" t="s">
        <v>209</v>
      </c>
      <c r="L345" s="12" t="s">
        <v>210</v>
      </c>
      <c r="M345" s="12" t="s">
        <v>107</v>
      </c>
      <c r="N345" s="12" t="s">
        <v>2387</v>
      </c>
      <c r="O345" s="12" t="s">
        <v>109</v>
      </c>
    </row>
    <row r="346" spans="1:15" x14ac:dyDescent="0.25">
      <c r="A346" s="12" t="s">
        <v>4284</v>
      </c>
      <c r="B346" s="14" t="s">
        <v>4445</v>
      </c>
      <c r="C346" s="12" t="s">
        <v>2382</v>
      </c>
      <c r="D346" s="12" t="s">
        <v>2389</v>
      </c>
      <c r="E346" s="12" t="s">
        <v>2160</v>
      </c>
      <c r="F346" s="12" t="s">
        <v>2390</v>
      </c>
      <c r="G346" s="12" t="s">
        <v>4353</v>
      </c>
      <c r="H346" s="12" t="s">
        <v>11</v>
      </c>
      <c r="J346" s="12" t="s">
        <v>799</v>
      </c>
      <c r="K346" s="12" t="s">
        <v>209</v>
      </c>
      <c r="L346" s="12" t="s">
        <v>210</v>
      </c>
      <c r="M346" s="12" t="s">
        <v>107</v>
      </c>
      <c r="N346" s="12" t="s">
        <v>2391</v>
      </c>
      <c r="O346" s="12" t="s">
        <v>109</v>
      </c>
    </row>
    <row r="347" spans="1:15" x14ac:dyDescent="0.25">
      <c r="A347" s="12" t="s">
        <v>4284</v>
      </c>
      <c r="B347" s="14" t="s">
        <v>4445</v>
      </c>
      <c r="C347" s="12" t="s">
        <v>2388</v>
      </c>
      <c r="D347" s="12" t="s">
        <v>2393</v>
      </c>
      <c r="E347" s="12" t="s">
        <v>2394</v>
      </c>
      <c r="F347" s="12" t="s">
        <v>2395</v>
      </c>
      <c r="G347" s="12" t="s">
        <v>191</v>
      </c>
      <c r="H347" s="12" t="s">
        <v>11</v>
      </c>
      <c r="J347" s="12" t="s">
        <v>441</v>
      </c>
      <c r="K347" s="12" t="s">
        <v>442</v>
      </c>
      <c r="L347" s="12" t="s">
        <v>262</v>
      </c>
      <c r="M347" s="12" t="s">
        <v>107</v>
      </c>
      <c r="N347" s="12" t="s">
        <v>2396</v>
      </c>
      <c r="O347" s="12" t="s">
        <v>109</v>
      </c>
    </row>
    <row r="348" spans="1:15" x14ac:dyDescent="0.25">
      <c r="A348" s="12" t="s">
        <v>4284</v>
      </c>
      <c r="B348" s="14" t="s">
        <v>4445</v>
      </c>
      <c r="C348" s="12" t="s">
        <v>2392</v>
      </c>
      <c r="D348" s="12" t="s">
        <v>2398</v>
      </c>
      <c r="E348" s="12" t="s">
        <v>389</v>
      </c>
      <c r="F348" s="12" t="s">
        <v>389</v>
      </c>
      <c r="G348" s="12" t="s">
        <v>389</v>
      </c>
      <c r="H348" s="12" t="s">
        <v>11</v>
      </c>
      <c r="J348" s="12" t="s">
        <v>2399</v>
      </c>
      <c r="K348" s="12" t="s">
        <v>116</v>
      </c>
      <c r="L348" s="12" t="s">
        <v>2337</v>
      </c>
      <c r="M348" s="12" t="s">
        <v>107</v>
      </c>
      <c r="N348" s="12" t="s">
        <v>2400</v>
      </c>
      <c r="O348" s="12" t="s">
        <v>127</v>
      </c>
    </row>
    <row r="349" spans="1:15" x14ac:dyDescent="0.25">
      <c r="A349" s="12" t="s">
        <v>4284</v>
      </c>
      <c r="B349" s="14" t="s">
        <v>4445</v>
      </c>
      <c r="C349" s="12" t="s">
        <v>2397</v>
      </c>
      <c r="D349" s="12" t="s">
        <v>2402</v>
      </c>
      <c r="E349" s="12" t="s">
        <v>389</v>
      </c>
      <c r="F349" s="12" t="s">
        <v>389</v>
      </c>
      <c r="G349" s="12" t="s">
        <v>389</v>
      </c>
      <c r="H349" s="12" t="s">
        <v>11</v>
      </c>
      <c r="J349" s="12" t="s">
        <v>2399</v>
      </c>
      <c r="K349" s="12" t="s">
        <v>116</v>
      </c>
      <c r="L349" s="12" t="s">
        <v>2337</v>
      </c>
      <c r="M349" s="12" t="s">
        <v>107</v>
      </c>
      <c r="N349" s="12" t="s">
        <v>2403</v>
      </c>
      <c r="O349" s="12" t="s">
        <v>127</v>
      </c>
    </row>
    <row r="350" spans="1:15" x14ac:dyDescent="0.25">
      <c r="A350" s="12" t="s">
        <v>4284</v>
      </c>
      <c r="B350" s="15" t="s">
        <v>4446</v>
      </c>
      <c r="C350" s="12" t="s">
        <v>1874</v>
      </c>
      <c r="D350" s="12" t="s">
        <v>1875</v>
      </c>
      <c r="E350" s="12" t="s">
        <v>1876</v>
      </c>
      <c r="F350" s="12" t="s">
        <v>1877</v>
      </c>
      <c r="G350" s="12" t="s">
        <v>1878</v>
      </c>
      <c r="H350" s="12" t="s">
        <v>11</v>
      </c>
      <c r="L350" s="12" t="s">
        <v>1879</v>
      </c>
      <c r="M350" s="12" t="s">
        <v>99</v>
      </c>
      <c r="N350" s="12" t="s">
        <v>1880</v>
      </c>
      <c r="O350" s="12" t="s">
        <v>1881</v>
      </c>
    </row>
    <row r="351" spans="1:15" x14ac:dyDescent="0.25">
      <c r="A351" s="12" t="s">
        <v>4284</v>
      </c>
      <c r="B351" s="16" t="s">
        <v>4446</v>
      </c>
      <c r="C351" s="12" t="s">
        <v>2404</v>
      </c>
      <c r="D351" s="12" t="s">
        <v>2410</v>
      </c>
      <c r="E351" s="12" t="s">
        <v>2411</v>
      </c>
      <c r="F351" s="12" t="s">
        <v>2412</v>
      </c>
      <c r="G351" s="12" t="s">
        <v>90</v>
      </c>
      <c r="H351" s="12" t="s">
        <v>11</v>
      </c>
      <c r="L351" s="12" t="s">
        <v>1715</v>
      </c>
      <c r="M351" s="12" t="s">
        <v>2413</v>
      </c>
    </row>
    <row r="352" spans="1:15" x14ac:dyDescent="0.25">
      <c r="A352" s="12" t="s">
        <v>4284</v>
      </c>
      <c r="B352" s="14" t="s">
        <v>4445</v>
      </c>
      <c r="C352" s="12" t="s">
        <v>2409</v>
      </c>
      <c r="D352" s="12" t="s">
        <v>2415</v>
      </c>
      <c r="E352" s="12" t="s">
        <v>2416</v>
      </c>
      <c r="F352" s="12" t="s">
        <v>2417</v>
      </c>
      <c r="G352" s="12" t="s">
        <v>2418</v>
      </c>
      <c r="H352" s="12" t="s">
        <v>10</v>
      </c>
      <c r="J352" s="12" t="s">
        <v>260</v>
      </c>
      <c r="K352" s="12" t="s">
        <v>2419</v>
      </c>
      <c r="L352" s="12" t="s">
        <v>262</v>
      </c>
      <c r="M352" s="12" t="s">
        <v>107</v>
      </c>
      <c r="N352" s="12" t="s">
        <v>2420</v>
      </c>
      <c r="O352" s="12" t="s">
        <v>127</v>
      </c>
    </row>
    <row r="353" spans="1:15" x14ac:dyDescent="0.25">
      <c r="A353" s="12" t="s">
        <v>4284</v>
      </c>
      <c r="B353" s="14" t="s">
        <v>4445</v>
      </c>
      <c r="C353" s="12" t="s">
        <v>1882</v>
      </c>
      <c r="D353" s="12" t="s">
        <v>1883</v>
      </c>
      <c r="E353" s="12" t="s">
        <v>1884</v>
      </c>
      <c r="F353" s="12" t="s">
        <v>1885</v>
      </c>
      <c r="G353" s="12" t="s">
        <v>1886</v>
      </c>
      <c r="H353" s="12" t="s">
        <v>11</v>
      </c>
      <c r="J353" s="12" t="s">
        <v>310</v>
      </c>
      <c r="K353" s="12" t="s">
        <v>23</v>
      </c>
      <c r="L353" s="12" t="s">
        <v>311</v>
      </c>
      <c r="M353" s="12" t="s">
        <v>107</v>
      </c>
      <c r="N353" s="12" t="s">
        <v>1887</v>
      </c>
      <c r="O353" s="12" t="s">
        <v>109</v>
      </c>
    </row>
    <row r="354" spans="1:15" x14ac:dyDescent="0.25">
      <c r="A354" s="12" t="s">
        <v>4284</v>
      </c>
      <c r="B354" s="14" t="s">
        <v>4445</v>
      </c>
      <c r="C354" s="12" t="s">
        <v>2414</v>
      </c>
      <c r="D354" s="12" t="s">
        <v>2421</v>
      </c>
      <c r="E354" s="12" t="s">
        <v>2422</v>
      </c>
      <c r="F354" s="12" t="s">
        <v>2423</v>
      </c>
      <c r="G354" s="12" t="s">
        <v>114</v>
      </c>
      <c r="H354" s="12" t="s">
        <v>11</v>
      </c>
      <c r="J354" s="12" t="s">
        <v>152</v>
      </c>
      <c r="K354" s="12" t="s">
        <v>346</v>
      </c>
      <c r="L354" s="12" t="s">
        <v>76</v>
      </c>
      <c r="M354" s="12" t="s">
        <v>107</v>
      </c>
      <c r="N354" s="12" t="s">
        <v>2424</v>
      </c>
      <c r="O354" s="12" t="s">
        <v>127</v>
      </c>
    </row>
    <row r="355" spans="1:15" x14ac:dyDescent="0.25">
      <c r="A355" s="12" t="s">
        <v>4284</v>
      </c>
      <c r="B355" s="16" t="s">
        <v>4445</v>
      </c>
      <c r="C355" s="12" t="s">
        <v>1892</v>
      </c>
      <c r="D355" s="12" t="s">
        <v>1893</v>
      </c>
      <c r="E355" s="12" t="s">
        <v>4335</v>
      </c>
      <c r="F355" s="12" t="s">
        <v>1894</v>
      </c>
      <c r="G355" s="12" t="s">
        <v>4336</v>
      </c>
      <c r="H355" s="12" t="s">
        <v>11</v>
      </c>
      <c r="J355" s="12" t="s">
        <v>1812</v>
      </c>
      <c r="K355" s="12" t="s">
        <v>1813</v>
      </c>
      <c r="L355" s="12" t="s">
        <v>683</v>
      </c>
      <c r="M355" s="12" t="s">
        <v>107</v>
      </c>
      <c r="N355" s="12" t="s">
        <v>1895</v>
      </c>
      <c r="O355" s="12" t="s">
        <v>109</v>
      </c>
    </row>
    <row r="356" spans="1:15" x14ac:dyDescent="0.25">
      <c r="A356" s="12" t="s">
        <v>4285</v>
      </c>
      <c r="B356" s="14" t="s">
        <v>4445</v>
      </c>
      <c r="C356" s="12" t="s">
        <v>3150</v>
      </c>
      <c r="D356" s="12" t="s">
        <v>3151</v>
      </c>
      <c r="E356" s="12" t="s">
        <v>3152</v>
      </c>
      <c r="F356" s="12" t="s">
        <v>3153</v>
      </c>
      <c r="G356" s="12" t="s">
        <v>4375</v>
      </c>
      <c r="H356" s="12" t="s">
        <v>11</v>
      </c>
      <c r="J356" s="12" t="s">
        <v>152</v>
      </c>
      <c r="K356" s="12" t="s">
        <v>2862</v>
      </c>
      <c r="L356" s="12" t="s">
        <v>2437</v>
      </c>
      <c r="M356" s="12" t="s">
        <v>2829</v>
      </c>
      <c r="N356" s="12" t="s">
        <v>3154</v>
      </c>
    </row>
    <row r="357" spans="1:15" x14ac:dyDescent="0.25">
      <c r="A357" s="12" t="s">
        <v>4285</v>
      </c>
      <c r="B357" s="14" t="s">
        <v>4445</v>
      </c>
      <c r="C357" s="12" t="s">
        <v>3155</v>
      </c>
      <c r="D357" s="12" t="s">
        <v>3156</v>
      </c>
      <c r="E357" s="12" t="s">
        <v>3157</v>
      </c>
      <c r="F357" s="12" t="s">
        <v>3158</v>
      </c>
      <c r="G357" s="12" t="s">
        <v>4376</v>
      </c>
      <c r="H357" s="12" t="s">
        <v>11</v>
      </c>
      <c r="J357" s="12" t="s">
        <v>152</v>
      </c>
      <c r="K357" s="12" t="s">
        <v>2862</v>
      </c>
      <c r="L357" s="12" t="s">
        <v>2437</v>
      </c>
      <c r="M357" s="12" t="s">
        <v>2829</v>
      </c>
      <c r="N357" s="12" t="s">
        <v>3159</v>
      </c>
    </row>
    <row r="358" spans="1:15" x14ac:dyDescent="0.25">
      <c r="A358" s="12" t="s">
        <v>4285</v>
      </c>
      <c r="B358" s="14" t="s">
        <v>4445</v>
      </c>
      <c r="C358" s="12" t="s">
        <v>4377</v>
      </c>
      <c r="D358" s="12" t="s">
        <v>3160</v>
      </c>
      <c r="E358" s="12" t="s">
        <v>3161</v>
      </c>
      <c r="F358" s="12" t="s">
        <v>3162</v>
      </c>
      <c r="G358" s="12" t="s">
        <v>4378</v>
      </c>
      <c r="H358" s="12" t="s">
        <v>11</v>
      </c>
      <c r="J358" s="12" t="s">
        <v>152</v>
      </c>
      <c r="K358" s="12" t="s">
        <v>2862</v>
      </c>
      <c r="L358" s="12" t="s">
        <v>76</v>
      </c>
      <c r="M358" s="12" t="s">
        <v>2829</v>
      </c>
      <c r="N358" s="12" t="s">
        <v>3163</v>
      </c>
      <c r="O358" s="12" t="s">
        <v>1122</v>
      </c>
    </row>
    <row r="359" spans="1:15" x14ac:dyDescent="0.25">
      <c r="A359" s="12" t="s">
        <v>4285</v>
      </c>
      <c r="B359" s="14" t="s">
        <v>4445</v>
      </c>
      <c r="C359" s="12" t="s">
        <v>3164</v>
      </c>
      <c r="D359" s="12" t="s">
        <v>3165</v>
      </c>
      <c r="E359" s="12" t="s">
        <v>3166</v>
      </c>
      <c r="F359" s="12" t="s">
        <v>3167</v>
      </c>
      <c r="G359" s="12" t="s">
        <v>3168</v>
      </c>
      <c r="H359" s="12" t="s">
        <v>11</v>
      </c>
      <c r="J359" s="12" t="s">
        <v>152</v>
      </c>
      <c r="K359" s="12" t="s">
        <v>2862</v>
      </c>
      <c r="L359" s="12" t="s">
        <v>76</v>
      </c>
      <c r="M359" s="12" t="s">
        <v>2829</v>
      </c>
      <c r="N359" s="12" t="s">
        <v>3169</v>
      </c>
      <c r="O359" s="12" t="s">
        <v>1122</v>
      </c>
    </row>
    <row r="360" spans="1:15" x14ac:dyDescent="0.25">
      <c r="A360" s="12" t="s">
        <v>4286</v>
      </c>
      <c r="B360" s="14" t="s">
        <v>4445</v>
      </c>
      <c r="C360" s="12" t="s">
        <v>845</v>
      </c>
      <c r="D360" s="12" t="s">
        <v>846</v>
      </c>
      <c r="E360" s="12" t="s">
        <v>847</v>
      </c>
      <c r="F360" s="12" t="s">
        <v>848</v>
      </c>
      <c r="G360" s="12" t="s">
        <v>849</v>
      </c>
      <c r="H360" s="12" t="s">
        <v>10</v>
      </c>
      <c r="I360" s="12" t="s">
        <v>547</v>
      </c>
      <c r="L360" s="12" t="s">
        <v>850</v>
      </c>
      <c r="M360" s="12" t="s">
        <v>99</v>
      </c>
      <c r="N360" s="12" t="s">
        <v>771</v>
      </c>
      <c r="O360" s="12" t="s">
        <v>127</v>
      </c>
    </row>
    <row r="361" spans="1:15" x14ac:dyDescent="0.25">
      <c r="A361" s="12" t="s">
        <v>4286</v>
      </c>
      <c r="B361" s="14" t="s">
        <v>4445</v>
      </c>
      <c r="C361" s="12" t="s">
        <v>851</v>
      </c>
      <c r="D361" s="12" t="s">
        <v>852</v>
      </c>
      <c r="E361" s="12" t="s">
        <v>853</v>
      </c>
      <c r="F361" s="12" t="s">
        <v>854</v>
      </c>
      <c r="G361" s="12" t="s">
        <v>114</v>
      </c>
      <c r="H361" s="12" t="s">
        <v>11</v>
      </c>
      <c r="J361" s="12" t="s">
        <v>105</v>
      </c>
      <c r="K361" s="12" t="s">
        <v>23</v>
      </c>
      <c r="L361" s="12" t="s">
        <v>311</v>
      </c>
      <c r="M361" s="12" t="s">
        <v>107</v>
      </c>
      <c r="N361" s="12" t="s">
        <v>855</v>
      </c>
      <c r="O361" s="12" t="s">
        <v>109</v>
      </c>
    </row>
    <row r="362" spans="1:15" x14ac:dyDescent="0.25">
      <c r="A362" s="12" t="s">
        <v>4286</v>
      </c>
      <c r="B362" s="14" t="s">
        <v>4445</v>
      </c>
      <c r="C362" s="12" t="s">
        <v>856</v>
      </c>
      <c r="D362" s="12" t="s">
        <v>857</v>
      </c>
      <c r="E362" s="12" t="s">
        <v>858</v>
      </c>
      <c r="F362" s="12" t="s">
        <v>859</v>
      </c>
      <c r="G362" s="12" t="s">
        <v>114</v>
      </c>
      <c r="H362" s="12" t="s">
        <v>11</v>
      </c>
      <c r="J362" s="12" t="s">
        <v>105</v>
      </c>
      <c r="K362" s="12" t="s">
        <v>23</v>
      </c>
      <c r="L362" s="12" t="s">
        <v>311</v>
      </c>
      <c r="M362" s="12" t="s">
        <v>107</v>
      </c>
      <c r="N362" s="12" t="s">
        <v>860</v>
      </c>
      <c r="O362" s="12" t="s">
        <v>109</v>
      </c>
    </row>
    <row r="363" spans="1:15" x14ac:dyDescent="0.25">
      <c r="A363" s="12" t="s">
        <v>4286</v>
      </c>
      <c r="B363" s="14" t="s">
        <v>4445</v>
      </c>
      <c r="C363" s="12" t="s">
        <v>4401</v>
      </c>
      <c r="D363" s="12" t="s">
        <v>861</v>
      </c>
      <c r="E363" s="12" t="s">
        <v>862</v>
      </c>
      <c r="F363" s="12" t="s">
        <v>863</v>
      </c>
      <c r="G363" s="12" t="s">
        <v>864</v>
      </c>
      <c r="H363" s="12" t="s">
        <v>11</v>
      </c>
      <c r="J363" s="12" t="s">
        <v>865</v>
      </c>
      <c r="K363" s="12" t="s">
        <v>116</v>
      </c>
      <c r="L363" s="12" t="s">
        <v>262</v>
      </c>
      <c r="M363" s="12" t="s">
        <v>107</v>
      </c>
      <c r="N363" s="12" t="s">
        <v>866</v>
      </c>
      <c r="O363" s="12" t="s">
        <v>109</v>
      </c>
    </row>
    <row r="364" spans="1:15" x14ac:dyDescent="0.25">
      <c r="A364" s="12" t="s">
        <v>4286</v>
      </c>
      <c r="B364" s="14" t="s">
        <v>4445</v>
      </c>
      <c r="C364" s="12" t="s">
        <v>867</v>
      </c>
      <c r="D364" s="12" t="s">
        <v>868</v>
      </c>
      <c r="E364" s="12" t="s">
        <v>869</v>
      </c>
      <c r="F364" s="12" t="s">
        <v>870</v>
      </c>
      <c r="G364" s="12" t="s">
        <v>871</v>
      </c>
      <c r="H364" s="12" t="s">
        <v>872</v>
      </c>
      <c r="J364" s="12" t="s">
        <v>105</v>
      </c>
      <c r="K364" s="12" t="s">
        <v>23</v>
      </c>
      <c r="L364" s="12" t="s">
        <v>532</v>
      </c>
      <c r="M364" s="12" t="s">
        <v>107</v>
      </c>
      <c r="N364" s="12" t="s">
        <v>873</v>
      </c>
      <c r="O364" s="12" t="s">
        <v>127</v>
      </c>
    </row>
    <row r="365" spans="1:15" x14ac:dyDescent="0.25">
      <c r="A365" s="12" t="s">
        <v>4286</v>
      </c>
      <c r="B365" s="14" t="s">
        <v>4445</v>
      </c>
      <c r="C365" s="12" t="s">
        <v>874</v>
      </c>
      <c r="D365" s="12" t="s">
        <v>875</v>
      </c>
      <c r="E365" s="12" t="s">
        <v>876</v>
      </c>
      <c r="F365" s="12" t="s">
        <v>877</v>
      </c>
      <c r="G365" s="12" t="s">
        <v>878</v>
      </c>
      <c r="H365" s="12" t="s">
        <v>872</v>
      </c>
      <c r="J365" s="12" t="s">
        <v>105</v>
      </c>
      <c r="K365" s="12" t="s">
        <v>23</v>
      </c>
      <c r="L365" s="12" t="s">
        <v>532</v>
      </c>
      <c r="M365" s="12" t="s">
        <v>107</v>
      </c>
      <c r="N365" s="12" t="s">
        <v>879</v>
      </c>
      <c r="O365" s="12" t="s">
        <v>127</v>
      </c>
    </row>
    <row r="366" spans="1:15" x14ac:dyDescent="0.25">
      <c r="A366" s="12" t="s">
        <v>4286</v>
      </c>
      <c r="B366" s="14" t="s">
        <v>4445</v>
      </c>
      <c r="C366" s="12" t="s">
        <v>392</v>
      </c>
      <c r="D366" s="12" t="s">
        <v>393</v>
      </c>
      <c r="E366" s="12" t="s">
        <v>394</v>
      </c>
      <c r="F366" s="12" t="s">
        <v>4391</v>
      </c>
      <c r="G366" s="12" t="s">
        <v>395</v>
      </c>
      <c r="H366" s="12" t="s">
        <v>11</v>
      </c>
      <c r="J366" s="12" t="s">
        <v>152</v>
      </c>
      <c r="K366" s="12" t="s">
        <v>116</v>
      </c>
      <c r="L366" s="12" t="s">
        <v>396</v>
      </c>
      <c r="M366" s="12" t="s">
        <v>107</v>
      </c>
      <c r="N366" s="12" t="s">
        <v>397</v>
      </c>
      <c r="O366" s="12" t="s">
        <v>109</v>
      </c>
    </row>
    <row r="367" spans="1:15" x14ac:dyDescent="0.25">
      <c r="A367" s="12" t="s">
        <v>4286</v>
      </c>
      <c r="B367" s="14" t="s">
        <v>4445</v>
      </c>
      <c r="C367" s="12" t="s">
        <v>398</v>
      </c>
      <c r="D367" s="12" t="s">
        <v>399</v>
      </c>
      <c r="E367" s="12" t="s">
        <v>400</v>
      </c>
      <c r="F367" s="12" t="s">
        <v>401</v>
      </c>
      <c r="G367" s="12" t="s">
        <v>402</v>
      </c>
      <c r="H367" s="12" t="s">
        <v>11</v>
      </c>
      <c r="I367" s="12" t="s">
        <v>84</v>
      </c>
      <c r="M367" s="12" t="s">
        <v>403</v>
      </c>
      <c r="O367" s="12" t="s">
        <v>78</v>
      </c>
    </row>
    <row r="368" spans="1:15" x14ac:dyDescent="0.25">
      <c r="A368" s="12" t="s">
        <v>4287</v>
      </c>
      <c r="B368" s="14" t="s">
        <v>4445</v>
      </c>
      <c r="C368" s="12" t="s">
        <v>3718</v>
      </c>
      <c r="D368" s="12" t="s">
        <v>3719</v>
      </c>
      <c r="E368" s="12" t="s">
        <v>3720</v>
      </c>
      <c r="F368" s="12" t="s">
        <v>3721</v>
      </c>
      <c r="G368" s="12" t="s">
        <v>114</v>
      </c>
      <c r="H368" s="12" t="s">
        <v>11</v>
      </c>
      <c r="J368" s="12" t="s">
        <v>260</v>
      </c>
      <c r="K368" s="12" t="s">
        <v>23</v>
      </c>
      <c r="L368" s="12" t="s">
        <v>3722</v>
      </c>
      <c r="M368" s="12" t="s">
        <v>3495</v>
      </c>
      <c r="N368" s="12" t="s">
        <v>3723</v>
      </c>
      <c r="O368" s="12" t="s">
        <v>127</v>
      </c>
    </row>
    <row r="369" spans="1:15" x14ac:dyDescent="0.25">
      <c r="A369" s="12" t="s">
        <v>4285</v>
      </c>
      <c r="B369" s="14" t="s">
        <v>4445</v>
      </c>
      <c r="C369" s="12" t="s">
        <v>3170</v>
      </c>
      <c r="D369" s="12" t="s">
        <v>3171</v>
      </c>
      <c r="E369" s="12" t="s">
        <v>3172</v>
      </c>
      <c r="F369" s="12" t="s">
        <v>3173</v>
      </c>
      <c r="G369" s="12" t="s">
        <v>3174</v>
      </c>
      <c r="H369" s="12" t="s">
        <v>11</v>
      </c>
      <c r="J369" s="12" t="s">
        <v>152</v>
      </c>
      <c r="K369" s="12" t="s">
        <v>3175</v>
      </c>
      <c r="L369" s="12" t="s">
        <v>76</v>
      </c>
      <c r="M369" s="12" t="s">
        <v>2829</v>
      </c>
      <c r="N369" s="12" t="s">
        <v>3176</v>
      </c>
      <c r="O369" s="12" t="s">
        <v>1122</v>
      </c>
    </row>
    <row r="370" spans="1:15" x14ac:dyDescent="0.25">
      <c r="A370" s="12" t="s">
        <v>4285</v>
      </c>
      <c r="B370" s="14" t="s">
        <v>4445</v>
      </c>
      <c r="C370" s="12" t="s">
        <v>3177</v>
      </c>
      <c r="D370" s="12" t="s">
        <v>3178</v>
      </c>
      <c r="E370" s="12" t="s">
        <v>3179</v>
      </c>
      <c r="F370" s="12" t="s">
        <v>3180</v>
      </c>
      <c r="G370" s="12" t="s">
        <v>73</v>
      </c>
      <c r="H370" s="12" t="s">
        <v>11</v>
      </c>
      <c r="J370" s="12" t="s">
        <v>152</v>
      </c>
      <c r="K370" s="12" t="s">
        <v>3175</v>
      </c>
      <c r="L370" s="12" t="s">
        <v>76</v>
      </c>
      <c r="M370" s="12" t="s">
        <v>2829</v>
      </c>
      <c r="N370" s="12" t="s">
        <v>3181</v>
      </c>
      <c r="O370" s="12" t="s">
        <v>1122</v>
      </c>
    </row>
    <row r="371" spans="1:15" x14ac:dyDescent="0.25">
      <c r="A371" s="12" t="s">
        <v>4286</v>
      </c>
      <c r="B371" s="14" t="s">
        <v>4445</v>
      </c>
      <c r="C371" s="12" t="s">
        <v>880</v>
      </c>
      <c r="D371" s="12" t="s">
        <v>881</v>
      </c>
      <c r="E371" s="12" t="s">
        <v>882</v>
      </c>
      <c r="F371" s="12" t="s">
        <v>883</v>
      </c>
      <c r="G371" s="12" t="s">
        <v>884</v>
      </c>
      <c r="H371" s="12" t="s">
        <v>11</v>
      </c>
      <c r="J371" s="12" t="s">
        <v>885</v>
      </c>
      <c r="K371" s="12" t="s">
        <v>886</v>
      </c>
      <c r="L371" s="12" t="s">
        <v>887</v>
      </c>
      <c r="M371" s="12" t="s">
        <v>107</v>
      </c>
      <c r="N371" s="12" t="s">
        <v>888</v>
      </c>
      <c r="O371" s="12" t="s">
        <v>109</v>
      </c>
    </row>
    <row r="372" spans="1:15" x14ac:dyDescent="0.25">
      <c r="A372" s="12" t="s">
        <v>4284</v>
      </c>
      <c r="B372" s="16" t="s">
        <v>4445</v>
      </c>
      <c r="C372" s="12" t="s">
        <v>880</v>
      </c>
      <c r="D372" s="12" t="s">
        <v>881</v>
      </c>
      <c r="E372" s="12" t="s">
        <v>882</v>
      </c>
      <c r="F372" s="12" t="s">
        <v>883</v>
      </c>
      <c r="G372" s="12" t="s">
        <v>884</v>
      </c>
      <c r="H372" s="12" t="s">
        <v>11</v>
      </c>
      <c r="J372" s="12" t="s">
        <v>885</v>
      </c>
      <c r="K372" s="12" t="s">
        <v>886</v>
      </c>
      <c r="L372" s="12" t="s">
        <v>887</v>
      </c>
      <c r="M372" s="12" t="s">
        <v>107</v>
      </c>
      <c r="N372" s="12" t="s">
        <v>888</v>
      </c>
      <c r="O372" s="12" t="s">
        <v>109</v>
      </c>
    </row>
    <row r="373" spans="1:15" x14ac:dyDescent="0.25">
      <c r="A373" s="12" t="s">
        <v>4285</v>
      </c>
      <c r="B373" s="14" t="s">
        <v>4445</v>
      </c>
      <c r="C373" s="12" t="s">
        <v>3182</v>
      </c>
      <c r="D373" s="12" t="s">
        <v>3183</v>
      </c>
      <c r="E373" s="12" t="s">
        <v>3184</v>
      </c>
      <c r="F373" s="12" t="s">
        <v>3185</v>
      </c>
      <c r="G373" s="12" t="s">
        <v>3186</v>
      </c>
      <c r="H373" s="12" t="s">
        <v>11</v>
      </c>
      <c r="J373" s="12" t="s">
        <v>885</v>
      </c>
      <c r="K373" s="12" t="s">
        <v>885</v>
      </c>
      <c r="L373" s="12" t="s">
        <v>3187</v>
      </c>
      <c r="M373" s="12" t="s">
        <v>2829</v>
      </c>
      <c r="N373" s="12" t="s">
        <v>3188</v>
      </c>
      <c r="O373" s="12" t="s">
        <v>1144</v>
      </c>
    </row>
    <row r="374" spans="1:15" x14ac:dyDescent="0.25">
      <c r="A374" s="12" t="s">
        <v>4285</v>
      </c>
      <c r="B374" s="14" t="s">
        <v>4445</v>
      </c>
      <c r="C374" s="12" t="s">
        <v>3189</v>
      </c>
      <c r="D374" s="12" t="s">
        <v>3190</v>
      </c>
      <c r="E374" s="12" t="s">
        <v>3191</v>
      </c>
      <c r="F374" s="12" t="s">
        <v>3192</v>
      </c>
      <c r="G374" s="12" t="s">
        <v>3193</v>
      </c>
      <c r="H374" s="12" t="s">
        <v>11</v>
      </c>
      <c r="J374" s="12" t="s">
        <v>3194</v>
      </c>
      <c r="K374" s="12" t="s">
        <v>3195</v>
      </c>
      <c r="L374" s="12" t="s">
        <v>3196</v>
      </c>
      <c r="M374" s="12" t="s">
        <v>2829</v>
      </c>
      <c r="N374" s="12" t="s">
        <v>3197</v>
      </c>
      <c r="O374" s="12" t="s">
        <v>1144</v>
      </c>
    </row>
    <row r="375" spans="1:15" x14ac:dyDescent="0.25">
      <c r="A375" s="12" t="s">
        <v>4287</v>
      </c>
      <c r="B375" s="16" t="s">
        <v>4445</v>
      </c>
      <c r="C375" s="12" t="s">
        <v>4341</v>
      </c>
      <c r="D375" s="12" t="s">
        <v>4342</v>
      </c>
      <c r="E375" s="12" t="s">
        <v>4343</v>
      </c>
      <c r="K375" s="12" t="s">
        <v>3518</v>
      </c>
      <c r="L375" s="12" t="s">
        <v>3724</v>
      </c>
      <c r="M375" s="12" t="s">
        <v>367</v>
      </c>
    </row>
    <row r="376" spans="1:15" x14ac:dyDescent="0.25">
      <c r="A376" s="12" t="s">
        <v>4287</v>
      </c>
      <c r="B376" s="14" t="s">
        <v>4445</v>
      </c>
      <c r="C376" s="12" t="s">
        <v>3725</v>
      </c>
      <c r="D376" s="12" t="s">
        <v>3726</v>
      </c>
      <c r="E376" s="12" t="s">
        <v>3727</v>
      </c>
      <c r="F376" s="12" t="s">
        <v>3728</v>
      </c>
      <c r="G376" s="12" t="s">
        <v>73</v>
      </c>
      <c r="H376" s="12" t="s">
        <v>11</v>
      </c>
      <c r="J376" s="12" t="s">
        <v>152</v>
      </c>
      <c r="K376" s="12" t="s">
        <v>2862</v>
      </c>
      <c r="L376" s="12" t="s">
        <v>885</v>
      </c>
      <c r="M376" s="12" t="s">
        <v>3495</v>
      </c>
      <c r="N376" s="12" t="s">
        <v>3729</v>
      </c>
      <c r="O376" s="12" t="s">
        <v>78</v>
      </c>
    </row>
    <row r="377" spans="1:15" x14ac:dyDescent="0.25">
      <c r="A377" s="12" t="s">
        <v>4287</v>
      </c>
      <c r="B377" s="14" t="s">
        <v>4445</v>
      </c>
      <c r="C377" s="12" t="s">
        <v>3730</v>
      </c>
      <c r="D377" s="12" t="s">
        <v>3731</v>
      </c>
      <c r="E377" s="12" t="s">
        <v>3732</v>
      </c>
      <c r="F377" s="12" t="s">
        <v>3733</v>
      </c>
      <c r="G377" s="12" t="s">
        <v>3734</v>
      </c>
      <c r="H377" s="12" t="s">
        <v>11</v>
      </c>
      <c r="J377" s="12" t="s">
        <v>152</v>
      </c>
      <c r="K377" s="12" t="s">
        <v>2862</v>
      </c>
      <c r="L377" s="12" t="s">
        <v>885</v>
      </c>
      <c r="M377" s="12" t="s">
        <v>3495</v>
      </c>
      <c r="N377" s="12" t="s">
        <v>3735</v>
      </c>
      <c r="O377" s="12" t="s">
        <v>3536</v>
      </c>
    </row>
    <row r="378" spans="1:15" x14ac:dyDescent="0.25">
      <c r="A378" s="12" t="s">
        <v>4287</v>
      </c>
      <c r="B378" s="14" t="s">
        <v>4445</v>
      </c>
      <c r="C378" s="12" t="s">
        <v>3736</v>
      </c>
      <c r="D378" s="12" t="s">
        <v>3737</v>
      </c>
      <c r="E378" s="12" t="s">
        <v>3738</v>
      </c>
      <c r="F378" s="12" t="s">
        <v>3739</v>
      </c>
      <c r="G378" s="12" t="s">
        <v>3740</v>
      </c>
      <c r="H378" s="12" t="s">
        <v>11</v>
      </c>
      <c r="J378" s="12" t="s">
        <v>152</v>
      </c>
      <c r="K378" s="12" t="s">
        <v>2862</v>
      </c>
      <c r="L378" s="12" t="s">
        <v>885</v>
      </c>
      <c r="M378" s="12" t="s">
        <v>3495</v>
      </c>
      <c r="N378" s="12" t="s">
        <v>3741</v>
      </c>
      <c r="O378" s="12" t="s">
        <v>78</v>
      </c>
    </row>
    <row r="379" spans="1:15" x14ac:dyDescent="0.25">
      <c r="A379" s="12" t="s">
        <v>4284</v>
      </c>
      <c r="B379" s="14" t="s">
        <v>4445</v>
      </c>
      <c r="C379" s="12" t="s">
        <v>2425</v>
      </c>
      <c r="D379" s="12" t="s">
        <v>2427</v>
      </c>
      <c r="E379" s="12" t="s">
        <v>2428</v>
      </c>
      <c r="F379" s="12" t="s">
        <v>2429</v>
      </c>
      <c r="G379" s="12" t="s">
        <v>2430</v>
      </c>
      <c r="H379" s="12" t="s">
        <v>10</v>
      </c>
      <c r="J379" s="12" t="s">
        <v>260</v>
      </c>
      <c r="K379" s="12" t="s">
        <v>23</v>
      </c>
      <c r="L379" s="12" t="s">
        <v>262</v>
      </c>
      <c r="M379" s="12" t="s">
        <v>107</v>
      </c>
      <c r="N379" s="12" t="s">
        <v>2431</v>
      </c>
      <c r="O379" s="12" t="s">
        <v>127</v>
      </c>
    </row>
    <row r="380" spans="1:15" x14ac:dyDescent="0.25">
      <c r="A380" s="12" t="s">
        <v>4284</v>
      </c>
      <c r="B380" s="14" t="s">
        <v>4445</v>
      </c>
      <c r="C380" s="12" t="s">
        <v>2426</v>
      </c>
      <c r="D380" s="12" t="s">
        <v>2433</v>
      </c>
      <c r="E380" s="12" t="s">
        <v>2434</v>
      </c>
      <c r="F380" s="12" t="s">
        <v>2435</v>
      </c>
      <c r="G380" s="12" t="s">
        <v>2436</v>
      </c>
      <c r="H380" s="12" t="s">
        <v>10</v>
      </c>
      <c r="J380" s="12" t="s">
        <v>260</v>
      </c>
      <c r="K380" s="12" t="s">
        <v>23</v>
      </c>
      <c r="L380" s="12" t="s">
        <v>2437</v>
      </c>
      <c r="M380" s="12" t="s">
        <v>107</v>
      </c>
      <c r="N380" s="12" t="s">
        <v>2438</v>
      </c>
      <c r="O380" s="12" t="s">
        <v>127</v>
      </c>
    </row>
    <row r="381" spans="1:15" x14ac:dyDescent="0.25">
      <c r="A381" s="12" t="s">
        <v>4284</v>
      </c>
      <c r="B381" s="14" t="s">
        <v>4445</v>
      </c>
      <c r="C381" s="12" t="s">
        <v>2432</v>
      </c>
      <c r="D381" s="12" t="s">
        <v>2440</v>
      </c>
      <c r="E381" s="12" t="s">
        <v>2441</v>
      </c>
      <c r="F381" s="12" t="s">
        <v>2442</v>
      </c>
      <c r="G381" s="12" t="s">
        <v>2443</v>
      </c>
      <c r="H381" s="12" t="s">
        <v>10</v>
      </c>
      <c r="J381" s="12" t="s">
        <v>2444</v>
      </c>
      <c r="K381" s="12" t="s">
        <v>23</v>
      </c>
      <c r="L381" s="12" t="s">
        <v>347</v>
      </c>
      <c r="M381" s="12" t="s">
        <v>107</v>
      </c>
      <c r="N381" s="12" t="s">
        <v>2445</v>
      </c>
      <c r="O381" s="12" t="s">
        <v>127</v>
      </c>
    </row>
    <row r="382" spans="1:15" x14ac:dyDescent="0.25">
      <c r="A382" s="12" t="s">
        <v>4284</v>
      </c>
      <c r="B382" s="14" t="s">
        <v>4445</v>
      </c>
      <c r="C382" s="12" t="s">
        <v>2439</v>
      </c>
      <c r="D382" s="12" t="s">
        <v>2447</v>
      </c>
      <c r="E382" s="12" t="s">
        <v>2448</v>
      </c>
      <c r="F382" s="12" t="s">
        <v>2449</v>
      </c>
      <c r="G382" s="12" t="s">
        <v>2450</v>
      </c>
      <c r="H382" s="12" t="s">
        <v>10</v>
      </c>
      <c r="J382" s="12" t="s">
        <v>260</v>
      </c>
      <c r="K382" s="12" t="s">
        <v>23</v>
      </c>
      <c r="L382" s="12" t="s">
        <v>262</v>
      </c>
      <c r="M382" s="12" t="s">
        <v>107</v>
      </c>
      <c r="N382" s="12" t="s">
        <v>2451</v>
      </c>
      <c r="O382" s="12" t="s">
        <v>127</v>
      </c>
    </row>
    <row r="383" spans="1:15" x14ac:dyDescent="0.25">
      <c r="A383" s="12" t="s">
        <v>4284</v>
      </c>
      <c r="B383" s="14" t="s">
        <v>4445</v>
      </c>
      <c r="C383" s="12" t="s">
        <v>1896</v>
      </c>
      <c r="D383" s="12" t="s">
        <v>1897</v>
      </c>
      <c r="E383" s="12" t="s">
        <v>1898</v>
      </c>
      <c r="F383" s="12" t="s">
        <v>1899</v>
      </c>
      <c r="G383" s="12" t="s">
        <v>1900</v>
      </c>
      <c r="H383" s="12" t="s">
        <v>10</v>
      </c>
      <c r="J383" s="12" t="s">
        <v>260</v>
      </c>
      <c r="K383" s="12" t="s">
        <v>23</v>
      </c>
      <c r="L383" s="12" t="s">
        <v>347</v>
      </c>
      <c r="M383" s="12" t="s">
        <v>107</v>
      </c>
      <c r="N383" s="12" t="s">
        <v>1901</v>
      </c>
      <c r="O383" s="12" t="s">
        <v>127</v>
      </c>
    </row>
    <row r="384" spans="1:15" x14ac:dyDescent="0.25">
      <c r="A384" s="12" t="s">
        <v>4284</v>
      </c>
      <c r="B384" s="14" t="s">
        <v>4445</v>
      </c>
      <c r="C384" s="12" t="s">
        <v>2446</v>
      </c>
      <c r="D384" s="12" t="s">
        <v>2453</v>
      </c>
      <c r="E384" s="12" t="s">
        <v>2454</v>
      </c>
      <c r="F384" s="12" t="s">
        <v>2455</v>
      </c>
      <c r="G384" s="12" t="s">
        <v>2456</v>
      </c>
      <c r="H384" s="12" t="s">
        <v>10</v>
      </c>
      <c r="J384" s="12" t="s">
        <v>260</v>
      </c>
      <c r="K384" s="12" t="s">
        <v>23</v>
      </c>
      <c r="L384" s="12" t="s">
        <v>262</v>
      </c>
      <c r="M384" s="12" t="s">
        <v>107</v>
      </c>
      <c r="N384" s="12" t="s">
        <v>2457</v>
      </c>
      <c r="O384" s="12" t="s">
        <v>127</v>
      </c>
    </row>
    <row r="385" spans="1:15" x14ac:dyDescent="0.25">
      <c r="A385" s="12" t="s">
        <v>4284</v>
      </c>
      <c r="B385" s="14" t="s">
        <v>4445</v>
      </c>
      <c r="C385" s="12" t="s">
        <v>2452</v>
      </c>
      <c r="D385" s="12" t="s">
        <v>2459</v>
      </c>
      <c r="E385" s="12" t="s">
        <v>2460</v>
      </c>
      <c r="F385" s="12" t="s">
        <v>2461</v>
      </c>
      <c r="G385" s="12" t="s">
        <v>2462</v>
      </c>
      <c r="H385" s="12" t="s">
        <v>10</v>
      </c>
      <c r="J385" s="12" t="s">
        <v>260</v>
      </c>
      <c r="K385" s="12" t="s">
        <v>23</v>
      </c>
      <c r="L385" s="12" t="s">
        <v>262</v>
      </c>
      <c r="M385" s="12" t="s">
        <v>107</v>
      </c>
      <c r="N385" s="12" t="s">
        <v>2463</v>
      </c>
      <c r="O385" s="12" t="s">
        <v>127</v>
      </c>
    </row>
    <row r="386" spans="1:15" x14ac:dyDescent="0.25">
      <c r="A386" s="12" t="s">
        <v>4287</v>
      </c>
      <c r="B386" s="15" t="s">
        <v>4446</v>
      </c>
      <c r="C386" s="12" t="s">
        <v>3747</v>
      </c>
      <c r="D386" s="12" t="s">
        <v>3748</v>
      </c>
      <c r="E386" s="12" t="s">
        <v>3749</v>
      </c>
      <c r="F386" s="12" t="s">
        <v>3745</v>
      </c>
      <c r="H386" s="12" t="s">
        <v>15</v>
      </c>
      <c r="J386" s="12" t="s">
        <v>1553</v>
      </c>
      <c r="K386" s="12" t="s">
        <v>2097</v>
      </c>
      <c r="L386" s="12" t="s">
        <v>3746</v>
      </c>
      <c r="M386" s="12" t="s">
        <v>297</v>
      </c>
    </row>
    <row r="387" spans="1:15" x14ac:dyDescent="0.25">
      <c r="A387" s="12" t="s">
        <v>4284</v>
      </c>
      <c r="B387" s="14" t="s">
        <v>4445</v>
      </c>
      <c r="C387" s="12" t="s">
        <v>2458</v>
      </c>
      <c r="D387" s="12" t="s">
        <v>2464</v>
      </c>
      <c r="E387" s="12" t="s">
        <v>2465</v>
      </c>
      <c r="F387" s="12" t="s">
        <v>2466</v>
      </c>
      <c r="G387" s="12" t="s">
        <v>2467</v>
      </c>
      <c r="H387" s="12" t="s">
        <v>13</v>
      </c>
      <c r="J387" s="12" t="s">
        <v>2468</v>
      </c>
      <c r="K387" s="12" t="s">
        <v>141</v>
      </c>
      <c r="L387" s="12" t="s">
        <v>2437</v>
      </c>
      <c r="M387" s="12" t="s">
        <v>107</v>
      </c>
      <c r="N387" s="12" t="s">
        <v>2469</v>
      </c>
      <c r="O387" s="12" t="s">
        <v>127</v>
      </c>
    </row>
    <row r="388" spans="1:15" x14ac:dyDescent="0.25">
      <c r="A388" s="12" t="s">
        <v>4284</v>
      </c>
      <c r="B388" s="14" t="s">
        <v>4445</v>
      </c>
      <c r="C388" s="12" t="s">
        <v>889</v>
      </c>
      <c r="D388" s="12" t="s">
        <v>890</v>
      </c>
      <c r="E388" s="12" t="s">
        <v>891</v>
      </c>
      <c r="F388" s="12" t="s">
        <v>892</v>
      </c>
      <c r="G388" s="12" t="s">
        <v>893</v>
      </c>
      <c r="H388" s="12" t="s">
        <v>10</v>
      </c>
      <c r="J388" s="12" t="s">
        <v>894</v>
      </c>
      <c r="K388" s="12" t="s">
        <v>23</v>
      </c>
      <c r="L388" s="12" t="s">
        <v>76</v>
      </c>
      <c r="M388" s="12" t="s">
        <v>107</v>
      </c>
      <c r="N388" s="12" t="s">
        <v>895</v>
      </c>
      <c r="O388" s="12" t="s">
        <v>127</v>
      </c>
    </row>
    <row r="389" spans="1:15" x14ac:dyDescent="0.25">
      <c r="A389" s="12" t="s">
        <v>4286</v>
      </c>
      <c r="B389" s="14" t="s">
        <v>4445</v>
      </c>
      <c r="C389" s="12" t="s">
        <v>889</v>
      </c>
      <c r="D389" s="12" t="s">
        <v>890</v>
      </c>
      <c r="E389" s="12" t="s">
        <v>891</v>
      </c>
      <c r="F389" s="12" t="s">
        <v>892</v>
      </c>
      <c r="G389" s="12" t="s">
        <v>893</v>
      </c>
      <c r="H389" s="12" t="s">
        <v>10</v>
      </c>
      <c r="J389" s="12" t="s">
        <v>894</v>
      </c>
      <c r="K389" s="12" t="s">
        <v>23</v>
      </c>
      <c r="L389" s="12" t="s">
        <v>76</v>
      </c>
      <c r="M389" s="12" t="s">
        <v>107</v>
      </c>
      <c r="N389" s="12" t="s">
        <v>895</v>
      </c>
      <c r="O389" s="12" t="s">
        <v>127</v>
      </c>
    </row>
    <row r="390" spans="1:15" x14ac:dyDescent="0.25">
      <c r="A390" s="12" t="s">
        <v>4287</v>
      </c>
      <c r="B390" s="14" t="s">
        <v>4445</v>
      </c>
      <c r="C390" s="12" t="s">
        <v>3750</v>
      </c>
      <c r="D390" s="12" t="s">
        <v>3751</v>
      </c>
      <c r="E390" s="12" t="s">
        <v>3752</v>
      </c>
      <c r="F390" s="12" t="s">
        <v>3753</v>
      </c>
      <c r="H390" s="12" t="s">
        <v>10</v>
      </c>
      <c r="J390" s="12" t="s">
        <v>1553</v>
      </c>
      <c r="K390" s="12" t="s">
        <v>2097</v>
      </c>
      <c r="L390" s="12" t="s">
        <v>361</v>
      </c>
      <c r="M390" s="12" t="s">
        <v>297</v>
      </c>
    </row>
    <row r="391" spans="1:15" x14ac:dyDescent="0.25">
      <c r="A391" s="12" t="s">
        <v>4284</v>
      </c>
      <c r="B391" s="14" t="s">
        <v>4445</v>
      </c>
      <c r="C391" s="12" t="s">
        <v>2470</v>
      </c>
      <c r="D391" s="12" t="s">
        <v>2472</v>
      </c>
      <c r="E391" s="12" t="s">
        <v>2473</v>
      </c>
      <c r="F391" s="12" t="s">
        <v>2474</v>
      </c>
      <c r="G391" s="12" t="s">
        <v>73</v>
      </c>
      <c r="H391" s="12" t="s">
        <v>11</v>
      </c>
      <c r="J391" s="12" t="s">
        <v>260</v>
      </c>
      <c r="K391" s="12" t="s">
        <v>23</v>
      </c>
      <c r="L391" s="12" t="s">
        <v>443</v>
      </c>
      <c r="M391" s="12" t="s">
        <v>107</v>
      </c>
      <c r="N391" s="12" t="s">
        <v>2475</v>
      </c>
      <c r="O391" s="12" t="s">
        <v>127</v>
      </c>
    </row>
    <row r="392" spans="1:15" x14ac:dyDescent="0.25">
      <c r="A392" s="12" t="s">
        <v>4284</v>
      </c>
      <c r="B392" s="14" t="s">
        <v>4445</v>
      </c>
      <c r="C392" s="12" t="s">
        <v>2471</v>
      </c>
      <c r="D392" s="12" t="s">
        <v>2476</v>
      </c>
      <c r="H392" s="12" t="s">
        <v>37</v>
      </c>
      <c r="J392" s="12" t="s">
        <v>260</v>
      </c>
      <c r="K392" s="12" t="s">
        <v>23</v>
      </c>
      <c r="L392" s="12" t="s">
        <v>262</v>
      </c>
      <c r="M392" s="12" t="s">
        <v>107</v>
      </c>
      <c r="N392" s="12" t="s">
        <v>2477</v>
      </c>
      <c r="O392" s="12" t="s">
        <v>127</v>
      </c>
    </row>
    <row r="393" spans="1:15" x14ac:dyDescent="0.25">
      <c r="A393" s="12" t="s">
        <v>4284</v>
      </c>
      <c r="B393" s="14" t="s">
        <v>4445</v>
      </c>
      <c r="C393" s="12" t="s">
        <v>896</v>
      </c>
      <c r="D393" s="12" t="s">
        <v>897</v>
      </c>
      <c r="E393" s="12" t="s">
        <v>898</v>
      </c>
      <c r="F393" s="12" t="s">
        <v>899</v>
      </c>
      <c r="G393" s="12" t="s">
        <v>900</v>
      </c>
      <c r="H393" s="12" t="s">
        <v>10</v>
      </c>
      <c r="J393" s="12" t="s">
        <v>260</v>
      </c>
      <c r="K393" s="12" t="s">
        <v>23</v>
      </c>
      <c r="L393" s="12" t="s">
        <v>262</v>
      </c>
      <c r="M393" s="12" t="s">
        <v>107</v>
      </c>
      <c r="N393" s="12" t="s">
        <v>901</v>
      </c>
      <c r="O393" s="12" t="s">
        <v>127</v>
      </c>
    </row>
    <row r="394" spans="1:15" x14ac:dyDescent="0.25">
      <c r="A394" s="12" t="s">
        <v>4286</v>
      </c>
      <c r="B394" s="14" t="s">
        <v>4445</v>
      </c>
      <c r="C394" s="12" t="s">
        <v>896</v>
      </c>
      <c r="D394" s="12" t="s">
        <v>897</v>
      </c>
      <c r="E394" s="12" t="s">
        <v>898</v>
      </c>
      <c r="F394" s="12" t="s">
        <v>899</v>
      </c>
      <c r="G394" s="12" t="s">
        <v>900</v>
      </c>
      <c r="H394" s="12" t="s">
        <v>10</v>
      </c>
      <c r="J394" s="12" t="s">
        <v>260</v>
      </c>
      <c r="K394" s="12" t="s">
        <v>23</v>
      </c>
      <c r="L394" s="12" t="s">
        <v>262</v>
      </c>
      <c r="M394" s="12" t="s">
        <v>107</v>
      </c>
      <c r="N394" s="12" t="s">
        <v>901</v>
      </c>
      <c r="O394" s="12" t="s">
        <v>127</v>
      </c>
    </row>
    <row r="395" spans="1:15" x14ac:dyDescent="0.25">
      <c r="A395" s="12" t="s">
        <v>4284</v>
      </c>
      <c r="B395" s="14" t="s">
        <v>4445</v>
      </c>
      <c r="C395" s="12" t="s">
        <v>2478</v>
      </c>
      <c r="D395" s="12" t="s">
        <v>2479</v>
      </c>
      <c r="E395" s="12" t="s">
        <v>2480</v>
      </c>
      <c r="F395" s="12" t="s">
        <v>2481</v>
      </c>
      <c r="G395" s="12" t="s">
        <v>2482</v>
      </c>
      <c r="H395" s="12" t="s">
        <v>10</v>
      </c>
      <c r="J395" s="12" t="s">
        <v>260</v>
      </c>
      <c r="K395" s="12" t="s">
        <v>23</v>
      </c>
      <c r="L395" s="12" t="s">
        <v>2483</v>
      </c>
      <c r="M395" s="12" t="s">
        <v>107</v>
      </c>
      <c r="N395" s="12" t="s">
        <v>2484</v>
      </c>
      <c r="O395" s="12" t="s">
        <v>127</v>
      </c>
    </row>
    <row r="396" spans="1:15" x14ac:dyDescent="0.25">
      <c r="A396" s="12" t="s">
        <v>4284</v>
      </c>
      <c r="B396" s="14" t="s">
        <v>4445</v>
      </c>
      <c r="C396" s="12" t="s">
        <v>902</v>
      </c>
      <c r="D396" s="12" t="s">
        <v>903</v>
      </c>
      <c r="E396" s="12" t="s">
        <v>898</v>
      </c>
      <c r="F396" s="12" t="s">
        <v>904</v>
      </c>
      <c r="G396" s="12" t="s">
        <v>900</v>
      </c>
      <c r="H396" s="12" t="s">
        <v>10</v>
      </c>
      <c r="J396" s="12" t="s">
        <v>260</v>
      </c>
      <c r="K396" s="12" t="s">
        <v>23</v>
      </c>
      <c r="L396" s="12" t="s">
        <v>690</v>
      </c>
      <c r="M396" s="12" t="s">
        <v>107</v>
      </c>
      <c r="N396" s="12" t="s">
        <v>905</v>
      </c>
      <c r="O396" s="12" t="s">
        <v>127</v>
      </c>
    </row>
    <row r="397" spans="1:15" x14ac:dyDescent="0.25">
      <c r="A397" s="12" t="s">
        <v>4286</v>
      </c>
      <c r="B397" s="14" t="s">
        <v>4445</v>
      </c>
      <c r="C397" s="12" t="s">
        <v>902</v>
      </c>
      <c r="D397" s="12" t="s">
        <v>903</v>
      </c>
      <c r="E397" s="12" t="s">
        <v>898</v>
      </c>
      <c r="F397" s="12" t="s">
        <v>904</v>
      </c>
      <c r="G397" s="12" t="s">
        <v>900</v>
      </c>
      <c r="H397" s="12" t="s">
        <v>10</v>
      </c>
      <c r="J397" s="12" t="s">
        <v>260</v>
      </c>
      <c r="K397" s="12" t="s">
        <v>23</v>
      </c>
      <c r="L397" s="12" t="s">
        <v>690</v>
      </c>
      <c r="M397" s="12" t="s">
        <v>107</v>
      </c>
      <c r="N397" s="12" t="s">
        <v>905</v>
      </c>
      <c r="O397" s="12" t="s">
        <v>127</v>
      </c>
    </row>
    <row r="398" spans="1:15" x14ac:dyDescent="0.25">
      <c r="A398" s="12" t="s">
        <v>4286</v>
      </c>
      <c r="B398" s="14" t="s">
        <v>4445</v>
      </c>
      <c r="C398" s="12" t="s">
        <v>404</v>
      </c>
      <c r="D398" s="12" t="s">
        <v>405</v>
      </c>
      <c r="E398" s="12" t="s">
        <v>406</v>
      </c>
      <c r="F398" s="12" t="s">
        <v>407</v>
      </c>
      <c r="G398" s="12" t="s">
        <v>4392</v>
      </c>
      <c r="H398" s="12" t="s">
        <v>10</v>
      </c>
      <c r="I398" s="12" t="s">
        <v>84</v>
      </c>
      <c r="L398" s="12" t="s">
        <v>408</v>
      </c>
      <c r="M398" s="12" t="s">
        <v>99</v>
      </c>
      <c r="N398" s="12" t="s">
        <v>409</v>
      </c>
      <c r="O398" s="12" t="s">
        <v>127</v>
      </c>
    </row>
    <row r="399" spans="1:15" x14ac:dyDescent="0.25">
      <c r="A399" s="12" t="s">
        <v>4284</v>
      </c>
      <c r="B399" s="14" t="s">
        <v>4445</v>
      </c>
      <c r="C399" s="12" t="s">
        <v>2485</v>
      </c>
      <c r="D399" s="12" t="s">
        <v>2487</v>
      </c>
      <c r="E399" s="12" t="s">
        <v>2488</v>
      </c>
      <c r="F399" s="12" t="s">
        <v>2489</v>
      </c>
      <c r="G399" s="12" t="s">
        <v>2490</v>
      </c>
      <c r="H399" s="12" t="s">
        <v>11</v>
      </c>
      <c r="J399" s="12" t="s">
        <v>799</v>
      </c>
      <c r="K399" s="12" t="s">
        <v>209</v>
      </c>
      <c r="L399" s="12" t="s">
        <v>210</v>
      </c>
      <c r="M399" s="12" t="s">
        <v>107</v>
      </c>
      <c r="N399" s="12" t="s">
        <v>2491</v>
      </c>
      <c r="O399" s="12" t="s">
        <v>109</v>
      </c>
    </row>
    <row r="400" spans="1:15" x14ac:dyDescent="0.25">
      <c r="A400" s="12" t="s">
        <v>4286</v>
      </c>
      <c r="B400" s="14" t="s">
        <v>4445</v>
      </c>
      <c r="C400" s="12" t="s">
        <v>410</v>
      </c>
      <c r="D400" s="12" t="s">
        <v>411</v>
      </c>
      <c r="E400" s="12" t="s">
        <v>412</v>
      </c>
      <c r="F400" s="12" t="s">
        <v>413</v>
      </c>
      <c r="H400" s="12" t="s">
        <v>191</v>
      </c>
      <c r="J400" s="12" t="s">
        <v>414</v>
      </c>
      <c r="M400" s="12" t="s">
        <v>415</v>
      </c>
    </row>
    <row r="401" spans="1:15" x14ac:dyDescent="0.25">
      <c r="A401" s="12" t="s">
        <v>4284</v>
      </c>
      <c r="B401" s="16" t="s">
        <v>4445</v>
      </c>
      <c r="C401" s="12" t="s">
        <v>1902</v>
      </c>
      <c r="D401" s="12" t="s">
        <v>1903</v>
      </c>
      <c r="E401" s="12" t="s">
        <v>1904</v>
      </c>
      <c r="F401" s="12" t="s">
        <v>1905</v>
      </c>
      <c r="G401" s="12" t="s">
        <v>191</v>
      </c>
      <c r="H401" s="12" t="s">
        <v>10</v>
      </c>
      <c r="J401" s="12" t="s">
        <v>441</v>
      </c>
      <c r="K401" s="12" t="s">
        <v>442</v>
      </c>
      <c r="L401" s="12" t="s">
        <v>262</v>
      </c>
      <c r="M401" s="12" t="s">
        <v>107</v>
      </c>
      <c r="N401" s="12" t="s">
        <v>1906</v>
      </c>
      <c r="O401" s="12" t="s">
        <v>109</v>
      </c>
    </row>
    <row r="402" spans="1:15" x14ac:dyDescent="0.25">
      <c r="A402" s="12" t="s">
        <v>4287</v>
      </c>
      <c r="B402" s="14" t="s">
        <v>4445</v>
      </c>
      <c r="C402" s="12" t="s">
        <v>3754</v>
      </c>
      <c r="D402" s="12" t="s">
        <v>3755</v>
      </c>
      <c r="E402" s="12" t="s">
        <v>3756</v>
      </c>
      <c r="F402" s="12" t="s">
        <v>3757</v>
      </c>
      <c r="G402" s="12" t="s">
        <v>3758</v>
      </c>
      <c r="H402" s="12" t="s">
        <v>10</v>
      </c>
      <c r="J402" s="12" t="s">
        <v>260</v>
      </c>
      <c r="K402" s="12" t="s">
        <v>23</v>
      </c>
      <c r="L402" s="12" t="s">
        <v>262</v>
      </c>
      <c r="M402" s="12" t="s">
        <v>3495</v>
      </c>
      <c r="N402" s="12" t="s">
        <v>3759</v>
      </c>
      <c r="O402" s="12" t="s">
        <v>127</v>
      </c>
    </row>
    <row r="403" spans="1:15" x14ac:dyDescent="0.25">
      <c r="A403" s="12" t="s">
        <v>4460</v>
      </c>
      <c r="B403" s="14" t="s">
        <v>4445</v>
      </c>
      <c r="C403" s="12" t="s">
        <v>1447</v>
      </c>
      <c r="D403" s="12" t="s">
        <v>1448</v>
      </c>
      <c r="E403" s="12" t="s">
        <v>1449</v>
      </c>
      <c r="F403" s="12" t="s">
        <v>1445</v>
      </c>
      <c r="G403" s="12" t="s">
        <v>1450</v>
      </c>
      <c r="H403" s="12" t="s">
        <v>10</v>
      </c>
      <c r="M403" s="12" t="s">
        <v>99</v>
      </c>
    </row>
    <row r="404" spans="1:15" x14ac:dyDescent="0.25">
      <c r="A404" s="12" t="s">
        <v>4460</v>
      </c>
      <c r="B404" s="14" t="s">
        <v>4445</v>
      </c>
      <c r="C404" s="12" t="s">
        <v>1455</v>
      </c>
      <c r="D404" s="12" t="s">
        <v>1456</v>
      </c>
      <c r="E404" s="12" t="s">
        <v>1457</v>
      </c>
      <c r="F404" s="12" t="s">
        <v>1445</v>
      </c>
      <c r="G404" s="12" t="s">
        <v>1458</v>
      </c>
      <c r="H404" s="12" t="s">
        <v>10</v>
      </c>
      <c r="M404" s="12" t="s">
        <v>99</v>
      </c>
    </row>
    <row r="405" spans="1:15" x14ac:dyDescent="0.25">
      <c r="A405" s="12" t="s">
        <v>4460</v>
      </c>
      <c r="B405" s="14" t="s">
        <v>4445</v>
      </c>
      <c r="C405" s="12" t="s">
        <v>1442</v>
      </c>
      <c r="D405" s="12" t="s">
        <v>1443</v>
      </c>
      <c r="E405" s="12" t="s">
        <v>1444</v>
      </c>
      <c r="F405" s="12" t="s">
        <v>1445</v>
      </c>
      <c r="G405" s="12" t="s">
        <v>1446</v>
      </c>
      <c r="H405" s="12" t="s">
        <v>10</v>
      </c>
      <c r="M405" s="12" t="s">
        <v>99</v>
      </c>
    </row>
    <row r="406" spans="1:15" x14ac:dyDescent="0.25">
      <c r="A406" s="12" t="s">
        <v>4287</v>
      </c>
      <c r="B406" s="14" t="s">
        <v>4445</v>
      </c>
      <c r="C406" s="12" t="s">
        <v>3763</v>
      </c>
      <c r="D406" s="12" t="s">
        <v>3764</v>
      </c>
      <c r="E406" s="12" t="s">
        <v>4415</v>
      </c>
      <c r="F406" s="12" t="s">
        <v>3765</v>
      </c>
      <c r="G406" s="12" t="s">
        <v>3766</v>
      </c>
      <c r="H406" s="12" t="s">
        <v>11</v>
      </c>
      <c r="J406" s="12" t="s">
        <v>260</v>
      </c>
      <c r="K406" s="12" t="s">
        <v>23</v>
      </c>
      <c r="L406" s="12" t="s">
        <v>117</v>
      </c>
      <c r="M406" s="12" t="s">
        <v>3495</v>
      </c>
      <c r="N406" s="12" t="s">
        <v>3767</v>
      </c>
      <c r="O406" s="12" t="s">
        <v>127</v>
      </c>
    </row>
    <row r="407" spans="1:15" x14ac:dyDescent="0.25">
      <c r="A407" s="12" t="s">
        <v>4287</v>
      </c>
      <c r="B407" s="14" t="s">
        <v>4445</v>
      </c>
      <c r="C407" s="12" t="s">
        <v>3772</v>
      </c>
      <c r="D407" s="12" t="s">
        <v>3773</v>
      </c>
      <c r="E407" s="12" t="s">
        <v>3774</v>
      </c>
      <c r="F407" s="12" t="s">
        <v>3523</v>
      </c>
      <c r="K407" s="12" t="s">
        <v>3518</v>
      </c>
      <c r="L407" s="12" t="s">
        <v>3771</v>
      </c>
      <c r="M407" s="12" t="s">
        <v>367</v>
      </c>
    </row>
    <row r="408" spans="1:15" x14ac:dyDescent="0.25">
      <c r="A408" s="12" t="s">
        <v>4284</v>
      </c>
      <c r="B408" s="14" t="s">
        <v>4445</v>
      </c>
      <c r="C408" s="12" t="s">
        <v>2486</v>
      </c>
      <c r="D408" s="12" t="s">
        <v>2493</v>
      </c>
      <c r="E408" s="12" t="s">
        <v>2494</v>
      </c>
      <c r="F408" s="12" t="s">
        <v>2495</v>
      </c>
      <c r="G408" s="12" t="s">
        <v>2496</v>
      </c>
      <c r="H408" s="12" t="s">
        <v>10</v>
      </c>
      <c r="M408" s="12" t="s">
        <v>99</v>
      </c>
      <c r="N408" s="12" t="s">
        <v>503</v>
      </c>
    </row>
    <row r="409" spans="1:15" x14ac:dyDescent="0.25">
      <c r="A409" s="12" t="s">
        <v>4286</v>
      </c>
      <c r="B409" s="14" t="s">
        <v>4445</v>
      </c>
      <c r="C409" s="12" t="s">
        <v>416</v>
      </c>
      <c r="D409" s="12" t="s">
        <v>417</v>
      </c>
      <c r="E409" s="12" t="s">
        <v>418</v>
      </c>
      <c r="F409" s="12" t="s">
        <v>419</v>
      </c>
      <c r="G409" s="12" t="s">
        <v>114</v>
      </c>
      <c r="H409" s="12" t="s">
        <v>11</v>
      </c>
      <c r="J409" s="12" t="s">
        <v>105</v>
      </c>
      <c r="K409" s="12" t="s">
        <v>23</v>
      </c>
      <c r="L409" s="12" t="s">
        <v>420</v>
      </c>
      <c r="M409" s="12" t="s">
        <v>107</v>
      </c>
      <c r="N409" s="12" t="s">
        <v>421</v>
      </c>
      <c r="O409" s="12" t="s">
        <v>127</v>
      </c>
    </row>
    <row r="410" spans="1:15" x14ac:dyDescent="0.25">
      <c r="A410" s="12" t="s">
        <v>4287</v>
      </c>
      <c r="B410" s="14" t="s">
        <v>4445</v>
      </c>
      <c r="C410" s="12" t="s">
        <v>416</v>
      </c>
      <c r="D410" s="12" t="s">
        <v>417</v>
      </c>
      <c r="E410" s="12" t="s">
        <v>418</v>
      </c>
      <c r="F410" s="12" t="s">
        <v>419</v>
      </c>
      <c r="G410" s="12" t="s">
        <v>114</v>
      </c>
      <c r="H410" s="12" t="s">
        <v>11</v>
      </c>
      <c r="J410" s="12" t="s">
        <v>105</v>
      </c>
      <c r="K410" s="12" t="s">
        <v>23</v>
      </c>
      <c r="L410" s="12" t="s">
        <v>420</v>
      </c>
      <c r="M410" s="12" t="s">
        <v>3495</v>
      </c>
      <c r="N410" s="12" t="s">
        <v>421</v>
      </c>
      <c r="O410" s="12" t="s">
        <v>127</v>
      </c>
    </row>
    <row r="411" spans="1:15" x14ac:dyDescent="0.25">
      <c r="A411" s="12" t="s">
        <v>4287</v>
      </c>
      <c r="B411" s="14" t="s">
        <v>4445</v>
      </c>
      <c r="C411" s="12" t="s">
        <v>3793</v>
      </c>
      <c r="D411" s="12" t="s">
        <v>3794</v>
      </c>
      <c r="E411" s="12" t="s">
        <v>3795</v>
      </c>
      <c r="F411" s="12" t="s">
        <v>3796</v>
      </c>
      <c r="G411" s="12" t="s">
        <v>73</v>
      </c>
      <c r="H411" s="12" t="s">
        <v>10</v>
      </c>
      <c r="J411" s="12" t="s">
        <v>260</v>
      </c>
      <c r="K411" s="12" t="s">
        <v>3456</v>
      </c>
      <c r="L411" s="12" t="s">
        <v>887</v>
      </c>
      <c r="M411" s="12" t="s">
        <v>3495</v>
      </c>
      <c r="N411" s="12" t="s">
        <v>3797</v>
      </c>
      <c r="O411" s="12" t="s">
        <v>3501</v>
      </c>
    </row>
    <row r="412" spans="1:15" x14ac:dyDescent="0.25">
      <c r="A412" s="12" t="s">
        <v>4287</v>
      </c>
      <c r="B412" s="14" t="s">
        <v>4445</v>
      </c>
      <c r="C412" s="12" t="s">
        <v>3798</v>
      </c>
      <c r="D412" s="12" t="s">
        <v>3799</v>
      </c>
      <c r="E412" s="12" t="s">
        <v>3800</v>
      </c>
      <c r="F412" s="12" t="s">
        <v>3801</v>
      </c>
      <c r="G412" s="12" t="s">
        <v>73</v>
      </c>
      <c r="H412" s="12" t="s">
        <v>10</v>
      </c>
      <c r="J412" s="12" t="s">
        <v>260</v>
      </c>
      <c r="K412" s="12" t="s">
        <v>3456</v>
      </c>
      <c r="L412" s="12" t="s">
        <v>887</v>
      </c>
      <c r="M412" s="12" t="s">
        <v>3495</v>
      </c>
      <c r="N412" s="12" t="s">
        <v>3802</v>
      </c>
      <c r="O412" s="12" t="s">
        <v>3501</v>
      </c>
    </row>
    <row r="413" spans="1:15" x14ac:dyDescent="0.25">
      <c r="A413" s="12" t="s">
        <v>4284</v>
      </c>
      <c r="B413" s="14" t="s">
        <v>4445</v>
      </c>
      <c r="C413" s="12" t="s">
        <v>2492</v>
      </c>
      <c r="D413" s="12" t="s">
        <v>2498</v>
      </c>
      <c r="E413" s="12" t="s">
        <v>2499</v>
      </c>
      <c r="F413" s="12" t="s">
        <v>2500</v>
      </c>
      <c r="G413" s="12" t="s">
        <v>2501</v>
      </c>
      <c r="H413" s="12" t="s">
        <v>10</v>
      </c>
      <c r="J413" s="12" t="s">
        <v>260</v>
      </c>
      <c r="K413" s="12" t="s">
        <v>23</v>
      </c>
      <c r="L413" s="12" t="s">
        <v>76</v>
      </c>
      <c r="M413" s="12" t="s">
        <v>107</v>
      </c>
      <c r="N413" s="12" t="s">
        <v>2502</v>
      </c>
      <c r="O413" s="12" t="s">
        <v>127</v>
      </c>
    </row>
    <row r="414" spans="1:15" x14ac:dyDescent="0.25">
      <c r="A414" s="12" t="s">
        <v>4284</v>
      </c>
      <c r="B414" s="14" t="s">
        <v>4445</v>
      </c>
      <c r="C414" s="12" t="s">
        <v>2497</v>
      </c>
      <c r="D414" s="12" t="s">
        <v>2504</v>
      </c>
      <c r="E414" s="12" t="s">
        <v>2505</v>
      </c>
      <c r="F414" s="12" t="s">
        <v>2500</v>
      </c>
      <c r="G414" s="12" t="s">
        <v>2506</v>
      </c>
      <c r="H414" s="12" t="s">
        <v>10</v>
      </c>
      <c r="J414" s="12" t="s">
        <v>260</v>
      </c>
      <c r="K414" s="12" t="s">
        <v>23</v>
      </c>
      <c r="L414" s="12" t="s">
        <v>76</v>
      </c>
      <c r="M414" s="12" t="s">
        <v>107</v>
      </c>
      <c r="N414" s="12" t="s">
        <v>2507</v>
      </c>
      <c r="O414" s="12" t="s">
        <v>127</v>
      </c>
    </row>
    <row r="415" spans="1:15" x14ac:dyDescent="0.25">
      <c r="A415" s="12" t="s">
        <v>4287</v>
      </c>
      <c r="B415" s="14" t="s">
        <v>4445</v>
      </c>
      <c r="C415" s="12" t="s">
        <v>3803</v>
      </c>
      <c r="D415" s="12" t="s">
        <v>3804</v>
      </c>
      <c r="E415" s="12" t="s">
        <v>3805</v>
      </c>
      <c r="F415" s="12" t="s">
        <v>3806</v>
      </c>
      <c r="G415" s="12" t="s">
        <v>507</v>
      </c>
      <c r="J415" s="12" t="s">
        <v>260</v>
      </c>
      <c r="K415" s="12" t="s">
        <v>2642</v>
      </c>
      <c r="L415" s="12" t="s">
        <v>449</v>
      </c>
      <c r="M415" s="12" t="s">
        <v>3495</v>
      </c>
      <c r="N415" s="12" t="s">
        <v>3807</v>
      </c>
      <c r="O415" s="12" t="s">
        <v>3808</v>
      </c>
    </row>
    <row r="416" spans="1:15" x14ac:dyDescent="0.25">
      <c r="A416" s="12" t="s">
        <v>4460</v>
      </c>
      <c r="B416" s="14" t="s">
        <v>4445</v>
      </c>
      <c r="C416" s="12" t="s">
        <v>1103</v>
      </c>
      <c r="D416" s="12" t="s">
        <v>1104</v>
      </c>
      <c r="E416" s="12" t="s">
        <v>1105</v>
      </c>
      <c r="F416" s="12" t="s">
        <v>1106</v>
      </c>
      <c r="G416" s="12" t="s">
        <v>1107</v>
      </c>
      <c r="H416" s="12" t="s">
        <v>11</v>
      </c>
      <c r="I416" s="12" t="s">
        <v>1108</v>
      </c>
      <c r="J416" s="12" t="s">
        <v>1109</v>
      </c>
      <c r="K416" s="12" t="s">
        <v>169</v>
      </c>
      <c r="L416" s="12" t="s">
        <v>1110</v>
      </c>
      <c r="M416" s="12" t="s">
        <v>107</v>
      </c>
      <c r="N416" s="12" t="s">
        <v>1111</v>
      </c>
      <c r="O416" s="12" t="s">
        <v>1112</v>
      </c>
    </row>
    <row r="417" spans="1:15" x14ac:dyDescent="0.25">
      <c r="A417" s="12" t="s">
        <v>4287</v>
      </c>
      <c r="B417" s="14" t="s">
        <v>4445</v>
      </c>
      <c r="C417" s="12" t="s">
        <v>3809</v>
      </c>
      <c r="D417" s="12" t="s">
        <v>3810</v>
      </c>
      <c r="E417" s="12" t="s">
        <v>3811</v>
      </c>
      <c r="F417" s="12" t="s">
        <v>3812</v>
      </c>
      <c r="H417" s="12" t="s">
        <v>11</v>
      </c>
      <c r="J417" s="12" t="s">
        <v>3813</v>
      </c>
      <c r="K417" s="12" t="s">
        <v>2836</v>
      </c>
      <c r="L417" s="12" t="s">
        <v>3814</v>
      </c>
      <c r="M417" s="12" t="s">
        <v>297</v>
      </c>
    </row>
    <row r="418" spans="1:15" x14ac:dyDescent="0.25">
      <c r="A418" s="12" t="s">
        <v>4287</v>
      </c>
      <c r="B418" s="14" t="s">
        <v>4445</v>
      </c>
      <c r="C418" s="12" t="s">
        <v>3815</v>
      </c>
      <c r="D418" s="12" t="s">
        <v>3816</v>
      </c>
      <c r="E418" s="12" t="s">
        <v>3817</v>
      </c>
      <c r="F418" s="12" t="s">
        <v>3818</v>
      </c>
      <c r="H418" s="12" t="s">
        <v>11</v>
      </c>
      <c r="J418" s="12" t="s">
        <v>3819</v>
      </c>
      <c r="K418" s="12" t="s">
        <v>2836</v>
      </c>
      <c r="L418" s="12" t="s">
        <v>3814</v>
      </c>
      <c r="M418" s="12" t="s">
        <v>297</v>
      </c>
    </row>
    <row r="419" spans="1:15" x14ac:dyDescent="0.25">
      <c r="A419" s="12" t="s">
        <v>4287</v>
      </c>
      <c r="B419" s="14" t="s">
        <v>4445</v>
      </c>
      <c r="C419" s="12" t="s">
        <v>3820</v>
      </c>
      <c r="D419" s="12" t="s">
        <v>3821</v>
      </c>
      <c r="E419" s="12" t="s">
        <v>3822</v>
      </c>
      <c r="F419" s="12" t="s">
        <v>3823</v>
      </c>
      <c r="J419" s="12" t="s">
        <v>3813</v>
      </c>
      <c r="K419" s="12" t="s">
        <v>2836</v>
      </c>
      <c r="L419" s="12" t="s">
        <v>3814</v>
      </c>
      <c r="M419" s="12" t="s">
        <v>297</v>
      </c>
    </row>
    <row r="420" spans="1:15" x14ac:dyDescent="0.25">
      <c r="A420" s="12" t="s">
        <v>4284</v>
      </c>
      <c r="B420" s="14" t="s">
        <v>4445</v>
      </c>
      <c r="C420" s="12" t="s">
        <v>2503</v>
      </c>
      <c r="D420" s="12" t="s">
        <v>2509</v>
      </c>
      <c r="E420" s="12" t="s">
        <v>2510</v>
      </c>
      <c r="F420" s="12" t="s">
        <v>2511</v>
      </c>
      <c r="G420" s="12" t="s">
        <v>2512</v>
      </c>
      <c r="H420" s="12" t="s">
        <v>11</v>
      </c>
      <c r="M420" s="12" t="s">
        <v>99</v>
      </c>
      <c r="N420" s="12" t="s">
        <v>2513</v>
      </c>
    </row>
    <row r="421" spans="1:15" x14ac:dyDescent="0.25">
      <c r="A421" s="12" t="s">
        <v>4284</v>
      </c>
      <c r="B421" s="14" t="s">
        <v>4445</v>
      </c>
      <c r="C421" s="12" t="s">
        <v>2508</v>
      </c>
      <c r="D421" s="12" t="s">
        <v>2509</v>
      </c>
      <c r="E421" s="12" t="s">
        <v>2515</v>
      </c>
      <c r="F421" s="12" t="s">
        <v>2516</v>
      </c>
      <c r="G421" s="12" t="s">
        <v>2517</v>
      </c>
      <c r="H421" s="12" t="s">
        <v>11</v>
      </c>
      <c r="J421" s="12" t="s">
        <v>2300</v>
      </c>
      <c r="K421" s="12" t="s">
        <v>346</v>
      </c>
      <c r="L421" s="12" t="s">
        <v>262</v>
      </c>
      <c r="M421" s="12" t="s">
        <v>107</v>
      </c>
      <c r="N421" s="12" t="s">
        <v>2513</v>
      </c>
      <c r="O421" s="12" t="s">
        <v>127</v>
      </c>
    </row>
    <row r="422" spans="1:15" x14ac:dyDescent="0.25">
      <c r="A422" s="12" t="s">
        <v>4284</v>
      </c>
      <c r="B422" s="14" t="s">
        <v>4445</v>
      </c>
      <c r="C422" s="12" t="s">
        <v>2514</v>
      </c>
      <c r="D422" s="12" t="s">
        <v>2519</v>
      </c>
      <c r="E422" s="12" t="s">
        <v>2520</v>
      </c>
      <c r="F422" s="12" t="s">
        <v>2521</v>
      </c>
      <c r="G422" s="12" t="s">
        <v>2522</v>
      </c>
      <c r="H422" s="12" t="s">
        <v>11</v>
      </c>
      <c r="J422" s="12" t="s">
        <v>152</v>
      </c>
      <c r="K422" s="12" t="s">
        <v>281</v>
      </c>
      <c r="L422" s="12" t="s">
        <v>618</v>
      </c>
      <c r="M422" s="12" t="s">
        <v>107</v>
      </c>
      <c r="N422" s="12" t="s">
        <v>2523</v>
      </c>
      <c r="O422" s="12" t="s">
        <v>127</v>
      </c>
    </row>
    <row r="423" spans="1:15" x14ac:dyDescent="0.25">
      <c r="A423" s="12" t="s">
        <v>4284</v>
      </c>
      <c r="B423" s="14" t="s">
        <v>4445</v>
      </c>
      <c r="C423" s="12" t="s">
        <v>2518</v>
      </c>
      <c r="D423" s="12" t="s">
        <v>2525</v>
      </c>
      <c r="E423" s="12" t="s">
        <v>2526</v>
      </c>
      <c r="F423" s="12" t="s">
        <v>2527</v>
      </c>
      <c r="G423" s="12" t="s">
        <v>2528</v>
      </c>
      <c r="H423" s="12" t="s">
        <v>11</v>
      </c>
      <c r="J423" s="12" t="s">
        <v>152</v>
      </c>
      <c r="K423" s="12" t="s">
        <v>331</v>
      </c>
      <c r="L423" s="12" t="s">
        <v>618</v>
      </c>
      <c r="M423" s="12" t="s">
        <v>107</v>
      </c>
      <c r="N423" s="12" t="s">
        <v>2529</v>
      </c>
      <c r="O423" s="12" t="s">
        <v>127</v>
      </c>
    </row>
    <row r="424" spans="1:15" x14ac:dyDescent="0.25">
      <c r="A424" s="12" t="s">
        <v>4284</v>
      </c>
      <c r="B424" s="14" t="s">
        <v>4445</v>
      </c>
      <c r="C424" s="12" t="s">
        <v>2524</v>
      </c>
      <c r="D424" s="12" t="s">
        <v>2531</v>
      </c>
      <c r="E424" s="12" t="s">
        <v>2532</v>
      </c>
      <c r="F424" s="12" t="s">
        <v>2533</v>
      </c>
      <c r="G424" s="12" t="s">
        <v>2534</v>
      </c>
      <c r="H424" s="12" t="s">
        <v>11</v>
      </c>
      <c r="J424" s="12" t="s">
        <v>260</v>
      </c>
      <c r="K424" s="12" t="s">
        <v>23</v>
      </c>
      <c r="L424" s="12" t="s">
        <v>154</v>
      </c>
      <c r="M424" s="12" t="s">
        <v>107</v>
      </c>
      <c r="N424" s="12" t="s">
        <v>2535</v>
      </c>
      <c r="O424" s="12" t="s">
        <v>127</v>
      </c>
    </row>
    <row r="425" spans="1:15" x14ac:dyDescent="0.25">
      <c r="A425" s="12" t="s">
        <v>4287</v>
      </c>
      <c r="B425" s="14" t="s">
        <v>4445</v>
      </c>
      <c r="C425" s="12" t="s">
        <v>3824</v>
      </c>
      <c r="D425" s="12" t="s">
        <v>3825</v>
      </c>
      <c r="E425" s="12" t="s">
        <v>3826</v>
      </c>
      <c r="F425" s="12" t="s">
        <v>3827</v>
      </c>
      <c r="G425" s="12" t="s">
        <v>3828</v>
      </c>
      <c r="H425" s="12" t="s">
        <v>11</v>
      </c>
      <c r="J425" s="12" t="s">
        <v>260</v>
      </c>
      <c r="K425" s="12" t="s">
        <v>3829</v>
      </c>
      <c r="L425" s="12" t="s">
        <v>1101</v>
      </c>
      <c r="M425" s="12" t="s">
        <v>3495</v>
      </c>
      <c r="N425" s="12" t="s">
        <v>3830</v>
      </c>
      <c r="O425" s="12" t="s">
        <v>3536</v>
      </c>
    </row>
    <row r="426" spans="1:15" x14ac:dyDescent="0.25">
      <c r="A426" s="12" t="s">
        <v>4285</v>
      </c>
      <c r="B426" s="14" t="s">
        <v>4445</v>
      </c>
      <c r="C426" s="12" t="s">
        <v>3198</v>
      </c>
      <c r="D426" s="12" t="s">
        <v>3199</v>
      </c>
      <c r="E426" s="12" t="s">
        <v>3200</v>
      </c>
      <c r="F426" s="12" t="s">
        <v>2115</v>
      </c>
      <c r="H426" s="12" t="s">
        <v>11</v>
      </c>
      <c r="K426" s="12" t="s">
        <v>3083</v>
      </c>
      <c r="L426" s="12" t="s">
        <v>3201</v>
      </c>
      <c r="M426" s="12" t="s">
        <v>367</v>
      </c>
    </row>
    <row r="427" spans="1:15" x14ac:dyDescent="0.25">
      <c r="A427" s="12" t="s">
        <v>4285</v>
      </c>
      <c r="B427" s="14" t="s">
        <v>4445</v>
      </c>
      <c r="C427" s="12" t="s">
        <v>3202</v>
      </c>
      <c r="D427" s="12" t="s">
        <v>3203</v>
      </c>
      <c r="E427" s="12" t="s">
        <v>3204</v>
      </c>
      <c r="F427" s="12" t="s">
        <v>2874</v>
      </c>
      <c r="H427" s="12" t="s">
        <v>11</v>
      </c>
      <c r="K427" s="12" t="s">
        <v>3083</v>
      </c>
      <c r="L427" s="12" t="s">
        <v>3201</v>
      </c>
      <c r="M427" s="12" t="s">
        <v>367</v>
      </c>
    </row>
    <row r="428" spans="1:15" x14ac:dyDescent="0.25">
      <c r="A428" s="12" t="s">
        <v>4284</v>
      </c>
      <c r="B428" s="14" t="s">
        <v>4445</v>
      </c>
      <c r="C428" s="12" t="s">
        <v>2530</v>
      </c>
      <c r="D428" s="12" t="s">
        <v>2537</v>
      </c>
      <c r="E428" s="12" t="s">
        <v>2538</v>
      </c>
      <c r="L428" s="12" t="s">
        <v>1742</v>
      </c>
      <c r="M428" s="12" t="s">
        <v>367</v>
      </c>
    </row>
    <row r="429" spans="1:15" x14ac:dyDescent="0.25">
      <c r="A429" s="12" t="s">
        <v>4284</v>
      </c>
      <c r="B429" s="14" t="s">
        <v>4445</v>
      </c>
      <c r="C429" s="12" t="s">
        <v>2536</v>
      </c>
      <c r="D429" s="12" t="s">
        <v>2540</v>
      </c>
      <c r="E429" s="12" t="s">
        <v>2538</v>
      </c>
      <c r="F429" s="12" t="s">
        <v>1745</v>
      </c>
      <c r="L429" s="12" t="s">
        <v>1742</v>
      </c>
      <c r="M429" s="12" t="s">
        <v>367</v>
      </c>
    </row>
    <row r="430" spans="1:15" x14ac:dyDescent="0.25">
      <c r="A430" s="12" t="s">
        <v>4284</v>
      </c>
      <c r="B430" s="14" t="s">
        <v>4445</v>
      </c>
      <c r="C430" s="12" t="s">
        <v>1907</v>
      </c>
      <c r="D430" s="12" t="s">
        <v>1908</v>
      </c>
      <c r="E430" s="12" t="s">
        <v>1909</v>
      </c>
      <c r="F430" s="12" t="s">
        <v>1910</v>
      </c>
      <c r="G430" s="12" t="s">
        <v>73</v>
      </c>
      <c r="H430" s="12" t="s">
        <v>10</v>
      </c>
      <c r="J430" s="12" t="s">
        <v>152</v>
      </c>
      <c r="K430" s="12" t="s">
        <v>116</v>
      </c>
      <c r="L430" s="12" t="s">
        <v>201</v>
      </c>
      <c r="M430" s="12" t="s">
        <v>107</v>
      </c>
      <c r="N430" s="12" t="s">
        <v>1911</v>
      </c>
      <c r="O430" s="12" t="s">
        <v>127</v>
      </c>
    </row>
    <row r="431" spans="1:15" x14ac:dyDescent="0.25">
      <c r="A431" s="12" t="s">
        <v>4284</v>
      </c>
      <c r="B431" s="14" t="s">
        <v>4445</v>
      </c>
      <c r="C431" s="12" t="s">
        <v>2539</v>
      </c>
      <c r="D431" s="12" t="s">
        <v>2542</v>
      </c>
      <c r="E431" s="12" t="s">
        <v>2543</v>
      </c>
      <c r="F431" s="12" t="s">
        <v>2544</v>
      </c>
      <c r="G431" s="12" t="s">
        <v>73</v>
      </c>
      <c r="H431" s="12" t="s">
        <v>10</v>
      </c>
      <c r="J431" s="12" t="s">
        <v>2545</v>
      </c>
      <c r="K431" s="12" t="s">
        <v>116</v>
      </c>
      <c r="L431" s="12" t="s">
        <v>2546</v>
      </c>
      <c r="M431" s="12" t="s">
        <v>107</v>
      </c>
      <c r="N431" s="12" t="s">
        <v>2547</v>
      </c>
      <c r="O431" s="12" t="s">
        <v>109</v>
      </c>
    </row>
    <row r="432" spans="1:15" x14ac:dyDescent="0.25">
      <c r="A432" s="12" t="s">
        <v>4284</v>
      </c>
      <c r="B432" s="14" t="s">
        <v>4445</v>
      </c>
      <c r="C432" s="12" t="s">
        <v>2541</v>
      </c>
      <c r="D432" s="12" t="s">
        <v>2549</v>
      </c>
      <c r="E432" s="12" t="s">
        <v>2550</v>
      </c>
      <c r="F432" s="12" t="s">
        <v>2551</v>
      </c>
      <c r="G432" s="12" t="s">
        <v>2552</v>
      </c>
      <c r="H432" s="12" t="s">
        <v>11</v>
      </c>
      <c r="J432" s="12" t="s">
        <v>152</v>
      </c>
      <c r="K432" s="12" t="s">
        <v>116</v>
      </c>
      <c r="L432" s="12" t="s">
        <v>1101</v>
      </c>
      <c r="M432" s="12" t="s">
        <v>107</v>
      </c>
      <c r="N432" s="12" t="s">
        <v>2553</v>
      </c>
      <c r="O432" s="12" t="s">
        <v>127</v>
      </c>
    </row>
    <row r="433" spans="1:15" x14ac:dyDescent="0.25">
      <c r="A433" s="12" t="s">
        <v>4285</v>
      </c>
      <c r="B433" s="14" t="s">
        <v>4445</v>
      </c>
      <c r="C433" s="12" t="s">
        <v>3205</v>
      </c>
      <c r="D433" s="12" t="s">
        <v>3206</v>
      </c>
      <c r="E433" s="12" t="s">
        <v>3207</v>
      </c>
      <c r="F433" s="12" t="s">
        <v>3208</v>
      </c>
      <c r="G433" s="12" t="s">
        <v>3209</v>
      </c>
      <c r="H433" s="12" t="s">
        <v>11</v>
      </c>
      <c r="J433" s="12" t="s">
        <v>152</v>
      </c>
      <c r="K433" s="12" t="s">
        <v>3175</v>
      </c>
      <c r="L433" s="12" t="s">
        <v>449</v>
      </c>
      <c r="M433" s="12" t="s">
        <v>2829</v>
      </c>
      <c r="N433" s="12" t="s">
        <v>3210</v>
      </c>
    </row>
    <row r="434" spans="1:15" x14ac:dyDescent="0.25">
      <c r="A434" s="12" t="s">
        <v>4286</v>
      </c>
      <c r="B434" s="14" t="s">
        <v>4445</v>
      </c>
      <c r="C434" s="12" t="s">
        <v>906</v>
      </c>
      <c r="D434" s="12" t="s">
        <v>907</v>
      </c>
      <c r="E434" s="12" t="s">
        <v>908</v>
      </c>
      <c r="F434" s="12" t="s">
        <v>909</v>
      </c>
      <c r="G434" s="12" t="s">
        <v>910</v>
      </c>
      <c r="H434" s="12" t="s">
        <v>10</v>
      </c>
      <c r="I434" s="12" t="s">
        <v>547</v>
      </c>
      <c r="L434" s="12" t="s">
        <v>461</v>
      </c>
      <c r="M434" s="12" t="s">
        <v>99</v>
      </c>
      <c r="O434" s="12" t="s">
        <v>78</v>
      </c>
    </row>
    <row r="435" spans="1:15" x14ac:dyDescent="0.25">
      <c r="A435" s="12" t="s">
        <v>4287</v>
      </c>
      <c r="B435" s="14" t="s">
        <v>4445</v>
      </c>
      <c r="C435" s="12" t="s">
        <v>3835</v>
      </c>
      <c r="D435" s="12" t="s">
        <v>3836</v>
      </c>
      <c r="E435" s="12" t="s">
        <v>4416</v>
      </c>
      <c r="F435" s="12" t="s">
        <v>3837</v>
      </c>
      <c r="G435" s="12" t="s">
        <v>3838</v>
      </c>
      <c r="H435" s="12" t="s">
        <v>10</v>
      </c>
      <c r="J435" s="12" t="s">
        <v>260</v>
      </c>
      <c r="K435" s="12" t="s">
        <v>23</v>
      </c>
      <c r="L435" s="12" t="s">
        <v>76</v>
      </c>
      <c r="M435" s="12" t="s">
        <v>3495</v>
      </c>
      <c r="N435" s="12" t="s">
        <v>3839</v>
      </c>
      <c r="O435" s="12" t="s">
        <v>78</v>
      </c>
    </row>
    <row r="436" spans="1:15" x14ac:dyDescent="0.25">
      <c r="A436" s="12" t="s">
        <v>4287</v>
      </c>
      <c r="B436" s="14" t="s">
        <v>4445</v>
      </c>
      <c r="C436" s="12" t="s">
        <v>3840</v>
      </c>
      <c r="D436" s="12" t="s">
        <v>3841</v>
      </c>
      <c r="E436" s="12" t="s">
        <v>4417</v>
      </c>
      <c r="F436" s="12" t="s">
        <v>3837</v>
      </c>
      <c r="G436" s="12" t="s">
        <v>3842</v>
      </c>
      <c r="H436" s="12" t="s">
        <v>10</v>
      </c>
      <c r="J436" s="12" t="s">
        <v>260</v>
      </c>
      <c r="K436" s="12" t="s">
        <v>23</v>
      </c>
      <c r="L436" s="12" t="s">
        <v>76</v>
      </c>
      <c r="M436" s="12" t="s">
        <v>3495</v>
      </c>
      <c r="N436" s="12" t="s">
        <v>3843</v>
      </c>
      <c r="O436" s="12" t="s">
        <v>127</v>
      </c>
    </row>
    <row r="437" spans="1:15" x14ac:dyDescent="0.25">
      <c r="A437" s="12" t="s">
        <v>4285</v>
      </c>
      <c r="B437" s="14" t="s">
        <v>4445</v>
      </c>
      <c r="C437" s="12" t="s">
        <v>3211</v>
      </c>
      <c r="D437" s="12" t="s">
        <v>3212</v>
      </c>
      <c r="E437" s="12" t="s">
        <v>3213</v>
      </c>
      <c r="F437" s="12" t="s">
        <v>2874</v>
      </c>
      <c r="H437" s="12" t="s">
        <v>11</v>
      </c>
      <c r="K437" s="12" t="s">
        <v>3083</v>
      </c>
      <c r="L437" s="12" t="s">
        <v>3201</v>
      </c>
      <c r="M437" s="12" t="s">
        <v>367</v>
      </c>
    </row>
    <row r="438" spans="1:15" x14ac:dyDescent="0.25">
      <c r="A438" s="12" t="s">
        <v>4311</v>
      </c>
      <c r="B438" s="15" t="s">
        <v>4446</v>
      </c>
      <c r="C438" s="12" t="s">
        <v>1699</v>
      </c>
      <c r="D438" s="12" t="s">
        <v>1700</v>
      </c>
      <c r="E438" s="12" t="s">
        <v>1701</v>
      </c>
      <c r="F438" s="12" t="s">
        <v>1702</v>
      </c>
      <c r="G438" s="12" t="s">
        <v>191</v>
      </c>
      <c r="H438" s="12" t="s">
        <v>11</v>
      </c>
      <c r="J438" s="12" t="s">
        <v>441</v>
      </c>
      <c r="K438" s="12" t="s">
        <v>442</v>
      </c>
      <c r="L438" s="12" t="s">
        <v>443</v>
      </c>
      <c r="M438" s="12" t="s">
        <v>1643</v>
      </c>
      <c r="N438" s="12" t="s">
        <v>1703</v>
      </c>
      <c r="O438" s="12" t="s">
        <v>1122</v>
      </c>
    </row>
    <row r="439" spans="1:15" x14ac:dyDescent="0.25">
      <c r="A439" s="12" t="s">
        <v>4286</v>
      </c>
      <c r="B439" s="15" t="s">
        <v>4447</v>
      </c>
      <c r="C439" s="12" t="s">
        <v>437</v>
      </c>
      <c r="D439" s="12" t="s">
        <v>438</v>
      </c>
      <c r="E439" s="12" t="s">
        <v>439</v>
      </c>
      <c r="F439" s="12" t="s">
        <v>440</v>
      </c>
      <c r="G439" s="12" t="s">
        <v>191</v>
      </c>
      <c r="H439" s="12" t="s">
        <v>11</v>
      </c>
      <c r="J439" s="12" t="s">
        <v>441</v>
      </c>
      <c r="K439" s="12" t="s">
        <v>442</v>
      </c>
      <c r="L439" s="12" t="s">
        <v>443</v>
      </c>
      <c r="M439" s="12" t="s">
        <v>107</v>
      </c>
      <c r="N439" s="12" t="s">
        <v>444</v>
      </c>
      <c r="O439" s="12" t="s">
        <v>109</v>
      </c>
    </row>
    <row r="440" spans="1:15" x14ac:dyDescent="0.25">
      <c r="A440" s="12" t="s">
        <v>4284</v>
      </c>
      <c r="B440" s="14" t="s">
        <v>4445</v>
      </c>
      <c r="C440" s="12" t="s">
        <v>2123</v>
      </c>
      <c r="D440" s="12" t="s">
        <v>2124</v>
      </c>
      <c r="E440" s="12" t="s">
        <v>2125</v>
      </c>
      <c r="F440" s="12" t="s">
        <v>2126</v>
      </c>
      <c r="G440" s="12" t="s">
        <v>90</v>
      </c>
      <c r="H440" s="12" t="s">
        <v>11</v>
      </c>
      <c r="L440" s="12" t="s">
        <v>1951</v>
      </c>
      <c r="M440" s="12" t="s">
        <v>2127</v>
      </c>
    </row>
    <row r="441" spans="1:15" x14ac:dyDescent="0.25">
      <c r="A441" s="12" t="s">
        <v>4284</v>
      </c>
      <c r="B441" s="14" t="s">
        <v>4445</v>
      </c>
      <c r="C441" s="12" t="s">
        <v>2128</v>
      </c>
      <c r="D441" s="12" t="s">
        <v>2129</v>
      </c>
      <c r="E441" s="12" t="s">
        <v>2130</v>
      </c>
      <c r="F441" s="12" t="s">
        <v>2131</v>
      </c>
      <c r="G441" s="12" t="s">
        <v>90</v>
      </c>
      <c r="H441" s="12" t="s">
        <v>11</v>
      </c>
      <c r="L441" s="12" t="s">
        <v>1951</v>
      </c>
      <c r="M441" s="12" t="s">
        <v>2132</v>
      </c>
    </row>
    <row r="442" spans="1:15" x14ac:dyDescent="0.25">
      <c r="A442" s="12" t="s">
        <v>4284</v>
      </c>
      <c r="B442" s="14" t="s">
        <v>4445</v>
      </c>
      <c r="C442" s="12" t="s">
        <v>2069</v>
      </c>
    </row>
    <row r="443" spans="1:15" x14ac:dyDescent="0.25">
      <c r="A443" s="12" t="s">
        <v>4284</v>
      </c>
      <c r="B443" s="14" t="s">
        <v>4445</v>
      </c>
      <c r="C443" s="12" t="s">
        <v>2133</v>
      </c>
      <c r="D443" s="12" t="s">
        <v>2134</v>
      </c>
      <c r="E443" s="12" t="s">
        <v>2135</v>
      </c>
      <c r="F443" s="12" t="s">
        <v>2136</v>
      </c>
      <c r="G443" s="12" t="s">
        <v>2137</v>
      </c>
      <c r="H443" s="12" t="s">
        <v>10</v>
      </c>
      <c r="J443" s="12" t="s">
        <v>2138</v>
      </c>
      <c r="K443" s="12" t="s">
        <v>23</v>
      </c>
      <c r="L443" s="12" t="s">
        <v>885</v>
      </c>
      <c r="M443" s="12" t="s">
        <v>107</v>
      </c>
      <c r="N443" s="12" t="s">
        <v>2139</v>
      </c>
      <c r="O443" s="12" t="s">
        <v>127</v>
      </c>
    </row>
    <row r="444" spans="1:15" x14ac:dyDescent="0.25">
      <c r="A444" s="12" t="s">
        <v>4286</v>
      </c>
      <c r="B444" s="14" t="s">
        <v>4445</v>
      </c>
      <c r="C444" s="12" t="s">
        <v>428</v>
      </c>
      <c r="D444" s="12" t="s">
        <v>429</v>
      </c>
      <c r="E444" s="12" t="s">
        <v>430</v>
      </c>
      <c r="F444" s="12" t="s">
        <v>431</v>
      </c>
      <c r="G444" s="12" t="s">
        <v>259</v>
      </c>
      <c r="H444" s="12" t="s">
        <v>10</v>
      </c>
      <c r="J444" s="12" t="s">
        <v>260</v>
      </c>
      <c r="K444" s="12" t="s">
        <v>261</v>
      </c>
      <c r="L444" s="12" t="s">
        <v>262</v>
      </c>
      <c r="M444" s="12" t="s">
        <v>107</v>
      </c>
      <c r="N444" s="12" t="s">
        <v>432</v>
      </c>
      <c r="O444" s="12" t="s">
        <v>127</v>
      </c>
    </row>
    <row r="445" spans="1:15" x14ac:dyDescent="0.25">
      <c r="A445" s="12" t="s">
        <v>4285</v>
      </c>
      <c r="B445" s="14" t="s">
        <v>4445</v>
      </c>
      <c r="C445" s="12" t="s">
        <v>3214</v>
      </c>
      <c r="D445" s="12" t="s">
        <v>3215</v>
      </c>
      <c r="E445" s="12" t="s">
        <v>3216</v>
      </c>
      <c r="F445" s="12" t="s">
        <v>2115</v>
      </c>
      <c r="H445" s="12" t="s">
        <v>10</v>
      </c>
      <c r="K445" s="12" t="s">
        <v>28</v>
      </c>
      <c r="L445" s="12" t="s">
        <v>3217</v>
      </c>
      <c r="M445" s="12" t="s">
        <v>367</v>
      </c>
    </row>
    <row r="446" spans="1:15" x14ac:dyDescent="0.25">
      <c r="A446" s="12" t="s">
        <v>4285</v>
      </c>
      <c r="B446" s="14" t="s">
        <v>4445</v>
      </c>
      <c r="C446" s="12" t="s">
        <v>3218</v>
      </c>
      <c r="D446" s="12" t="s">
        <v>3219</v>
      </c>
      <c r="E446" s="12" t="s">
        <v>3220</v>
      </c>
      <c r="F446" s="12" t="s">
        <v>3221</v>
      </c>
      <c r="G446" s="12" t="s">
        <v>4379</v>
      </c>
      <c r="H446" s="12" t="s">
        <v>10</v>
      </c>
      <c r="M446" s="12" t="s">
        <v>1624</v>
      </c>
    </row>
    <row r="447" spans="1:15" x14ac:dyDescent="0.25">
      <c r="A447" s="12" t="s">
        <v>4285</v>
      </c>
      <c r="B447" s="14" t="s">
        <v>4445</v>
      </c>
      <c r="C447" s="12" t="s">
        <v>3222</v>
      </c>
      <c r="D447" s="12" t="s">
        <v>3223</v>
      </c>
      <c r="E447" s="12" t="s">
        <v>3224</v>
      </c>
      <c r="F447" s="12" t="s">
        <v>2376</v>
      </c>
      <c r="H447" s="12" t="s">
        <v>10</v>
      </c>
      <c r="K447" s="12" t="s">
        <v>2966</v>
      </c>
      <c r="L447" s="12" t="s">
        <v>3225</v>
      </c>
      <c r="M447" s="12" t="s">
        <v>367</v>
      </c>
    </row>
    <row r="448" spans="1:15" x14ac:dyDescent="0.25">
      <c r="A448" s="12" t="s">
        <v>4460</v>
      </c>
      <c r="B448" s="14" t="s">
        <v>4445</v>
      </c>
      <c r="C448" s="12" t="s">
        <v>1601</v>
      </c>
    </row>
    <row r="449" spans="1:15" x14ac:dyDescent="0.25">
      <c r="A449" s="12" t="s">
        <v>4460</v>
      </c>
      <c r="B449" s="14" t="s">
        <v>4445</v>
      </c>
      <c r="C449" s="12" t="s">
        <v>1113</v>
      </c>
      <c r="D449" s="12" t="s">
        <v>1114</v>
      </c>
      <c r="E449" s="12" t="s">
        <v>1115</v>
      </c>
      <c r="F449" s="12" t="s">
        <v>1116</v>
      </c>
      <c r="G449" s="12" t="s">
        <v>98</v>
      </c>
      <c r="H449" s="12" t="s">
        <v>11</v>
      </c>
      <c r="I449" s="12" t="s">
        <v>1117</v>
      </c>
      <c r="J449" s="12" t="s">
        <v>1118</v>
      </c>
      <c r="K449" s="12" t="s">
        <v>1119</v>
      </c>
      <c r="L449" s="12" t="s">
        <v>1120</v>
      </c>
      <c r="M449" s="12" t="s">
        <v>107</v>
      </c>
      <c r="N449" s="12" t="s">
        <v>1121</v>
      </c>
      <c r="O449" s="12" t="s">
        <v>1122</v>
      </c>
    </row>
    <row r="450" spans="1:15" x14ac:dyDescent="0.25">
      <c r="A450" s="12" t="s">
        <v>4285</v>
      </c>
      <c r="B450" s="14" t="s">
        <v>4445</v>
      </c>
      <c r="C450" s="12" t="s">
        <v>3226</v>
      </c>
      <c r="D450" s="12" t="s">
        <v>3227</v>
      </c>
      <c r="E450" s="12" t="s">
        <v>3228</v>
      </c>
      <c r="F450" s="12" t="s">
        <v>3229</v>
      </c>
      <c r="H450" s="12" t="s">
        <v>11</v>
      </c>
      <c r="K450" s="12" t="s">
        <v>3230</v>
      </c>
      <c r="L450" s="12" t="s">
        <v>3079</v>
      </c>
      <c r="M450" s="12" t="s">
        <v>367</v>
      </c>
    </row>
    <row r="451" spans="1:15" x14ac:dyDescent="0.25">
      <c r="A451" s="12" t="s">
        <v>4285</v>
      </c>
      <c r="B451" s="14" t="s">
        <v>4447</v>
      </c>
      <c r="C451" s="12" t="s">
        <v>3231</v>
      </c>
      <c r="D451" s="12" t="s">
        <v>3232</v>
      </c>
      <c r="E451" s="12" t="s">
        <v>3233</v>
      </c>
      <c r="F451" s="12" t="s">
        <v>3234</v>
      </c>
      <c r="H451" s="12" t="s">
        <v>11</v>
      </c>
      <c r="K451" s="12" t="s">
        <v>28</v>
      </c>
      <c r="L451" s="12" t="s">
        <v>2381</v>
      </c>
      <c r="M451" s="12" t="s">
        <v>367</v>
      </c>
    </row>
    <row r="452" spans="1:15" x14ac:dyDescent="0.25">
      <c r="A452" s="12" t="s">
        <v>4285</v>
      </c>
      <c r="B452" s="14" t="s">
        <v>4445</v>
      </c>
      <c r="C452" s="12" t="s">
        <v>3235</v>
      </c>
      <c r="D452" s="12" t="s">
        <v>3236</v>
      </c>
      <c r="E452" s="12" t="s">
        <v>3237</v>
      </c>
      <c r="F452" s="12" t="s">
        <v>3238</v>
      </c>
      <c r="H452" s="12" t="s">
        <v>11</v>
      </c>
      <c r="K452" s="12" t="s">
        <v>28</v>
      </c>
      <c r="L452" s="12" t="s">
        <v>2381</v>
      </c>
      <c r="M452" s="12" t="s">
        <v>367</v>
      </c>
    </row>
    <row r="453" spans="1:15" x14ac:dyDescent="0.25">
      <c r="A453" s="12" t="s">
        <v>4285</v>
      </c>
      <c r="B453" s="14" t="s">
        <v>4445</v>
      </c>
      <c r="C453" s="12" t="s">
        <v>3239</v>
      </c>
      <c r="D453" s="12" t="s">
        <v>3240</v>
      </c>
      <c r="E453" s="12" t="s">
        <v>3241</v>
      </c>
      <c r="F453" s="12" t="s">
        <v>3234</v>
      </c>
      <c r="H453" s="12" t="s">
        <v>11</v>
      </c>
      <c r="K453" s="12" t="s">
        <v>28</v>
      </c>
      <c r="L453" s="12" t="s">
        <v>2381</v>
      </c>
      <c r="M453" s="12" t="s">
        <v>367</v>
      </c>
    </row>
    <row r="454" spans="1:15" x14ac:dyDescent="0.25">
      <c r="A454" s="12" t="s">
        <v>4287</v>
      </c>
      <c r="B454" s="14" t="s">
        <v>4445</v>
      </c>
      <c r="C454" s="12" t="s">
        <v>3850</v>
      </c>
      <c r="D454" s="12" t="s">
        <v>3851</v>
      </c>
      <c r="E454" s="12" t="s">
        <v>4418</v>
      </c>
      <c r="F454" s="12" t="s">
        <v>3852</v>
      </c>
      <c r="H454" s="12" t="s">
        <v>11</v>
      </c>
      <c r="J454" s="12" t="s">
        <v>1553</v>
      </c>
      <c r="K454" s="12" t="s">
        <v>2097</v>
      </c>
      <c r="L454" s="12" t="s">
        <v>3256</v>
      </c>
      <c r="M454" s="12" t="s">
        <v>297</v>
      </c>
    </row>
    <row r="455" spans="1:15" x14ac:dyDescent="0.25">
      <c r="A455" s="12" t="s">
        <v>4287</v>
      </c>
      <c r="B455" s="14" t="s">
        <v>4445</v>
      </c>
      <c r="C455" s="12" t="s">
        <v>3853</v>
      </c>
      <c r="D455" s="12" t="s">
        <v>3854</v>
      </c>
      <c r="E455" s="12" t="s">
        <v>3855</v>
      </c>
      <c r="F455" s="12" t="s">
        <v>3856</v>
      </c>
      <c r="H455" s="12" t="s">
        <v>11</v>
      </c>
      <c r="J455" s="12" t="s">
        <v>1553</v>
      </c>
      <c r="K455" s="12" t="s">
        <v>2097</v>
      </c>
      <c r="L455" s="12" t="s">
        <v>3256</v>
      </c>
      <c r="M455" s="12" t="s">
        <v>297</v>
      </c>
    </row>
    <row r="456" spans="1:15" x14ac:dyDescent="0.25">
      <c r="A456" s="12" t="s">
        <v>4287</v>
      </c>
      <c r="B456" s="14" t="s">
        <v>4445</v>
      </c>
      <c r="C456" s="12" t="s">
        <v>3857</v>
      </c>
      <c r="D456" s="12" t="s">
        <v>3858</v>
      </c>
      <c r="E456" s="12" t="s">
        <v>3859</v>
      </c>
      <c r="F456" s="12" t="s">
        <v>3860</v>
      </c>
      <c r="G456" s="12" t="s">
        <v>507</v>
      </c>
      <c r="H456" s="12" t="s">
        <v>10</v>
      </c>
      <c r="J456" s="12" t="s">
        <v>260</v>
      </c>
      <c r="K456" s="12" t="s">
        <v>3456</v>
      </c>
      <c r="L456" s="12" t="s">
        <v>219</v>
      </c>
      <c r="M456" s="12" t="s">
        <v>3495</v>
      </c>
      <c r="N456" s="12" t="s">
        <v>3861</v>
      </c>
      <c r="O456" s="12" t="s">
        <v>3501</v>
      </c>
    </row>
    <row r="457" spans="1:15" x14ac:dyDescent="0.25">
      <c r="A457" s="12" t="s">
        <v>4311</v>
      </c>
      <c r="B457" s="14" t="s">
        <v>4446</v>
      </c>
      <c r="C457" s="12" t="s">
        <v>2365</v>
      </c>
      <c r="D457" s="12" t="s">
        <v>4323</v>
      </c>
      <c r="E457" s="12" t="s">
        <v>4324</v>
      </c>
      <c r="F457" s="12" t="s">
        <v>4325</v>
      </c>
      <c r="G457" s="12" t="s">
        <v>2166</v>
      </c>
      <c r="H457" s="12" t="s">
        <v>10</v>
      </c>
      <c r="J457" s="12" t="s">
        <v>1011</v>
      </c>
      <c r="K457" s="12" t="s">
        <v>23</v>
      </c>
      <c r="L457" s="12" t="s">
        <v>420</v>
      </c>
      <c r="M457" s="12" t="s">
        <v>107</v>
      </c>
      <c r="N457" s="12" t="s">
        <v>2372</v>
      </c>
      <c r="O457" s="12" t="s">
        <v>127</v>
      </c>
    </row>
    <row r="458" spans="1:15" x14ac:dyDescent="0.25">
      <c r="A458" s="12" t="s">
        <v>4286</v>
      </c>
      <c r="B458" s="14" t="s">
        <v>4445</v>
      </c>
      <c r="C458" s="12" t="s">
        <v>911</v>
      </c>
      <c r="D458" s="12" t="s">
        <v>912</v>
      </c>
      <c r="E458" s="12" t="s">
        <v>913</v>
      </c>
      <c r="F458" s="12" t="s">
        <v>914</v>
      </c>
      <c r="G458" s="12" t="s">
        <v>915</v>
      </c>
      <c r="H458" s="12" t="s">
        <v>10</v>
      </c>
      <c r="J458" s="12" t="s">
        <v>105</v>
      </c>
      <c r="K458" s="12" t="s">
        <v>23</v>
      </c>
      <c r="L458" s="12" t="s">
        <v>532</v>
      </c>
      <c r="M458" s="12" t="s">
        <v>107</v>
      </c>
      <c r="N458" s="12" t="s">
        <v>916</v>
      </c>
      <c r="O458" s="12" t="s">
        <v>127</v>
      </c>
    </row>
    <row r="459" spans="1:15" x14ac:dyDescent="0.25">
      <c r="A459" s="12" t="s">
        <v>4286</v>
      </c>
      <c r="B459" s="14" t="s">
        <v>4445</v>
      </c>
      <c r="C459" s="12" t="s">
        <v>917</v>
      </c>
      <c r="D459" s="12" t="s">
        <v>918</v>
      </c>
      <c r="E459" s="12" t="s">
        <v>919</v>
      </c>
      <c r="F459" s="12" t="s">
        <v>920</v>
      </c>
      <c r="G459" s="12" t="s">
        <v>921</v>
      </c>
      <c r="H459" s="12" t="s">
        <v>11</v>
      </c>
      <c r="J459" s="12" t="s">
        <v>105</v>
      </c>
      <c r="K459" s="12" t="s">
        <v>23</v>
      </c>
      <c r="L459" s="12" t="s">
        <v>311</v>
      </c>
      <c r="M459" s="12" t="s">
        <v>107</v>
      </c>
      <c r="N459" s="12" t="s">
        <v>922</v>
      </c>
      <c r="O459" s="12" t="s">
        <v>127</v>
      </c>
    </row>
    <row r="460" spans="1:15" x14ac:dyDescent="0.25">
      <c r="A460" s="12" t="s">
        <v>4287</v>
      </c>
      <c r="B460" s="14" t="s">
        <v>4445</v>
      </c>
      <c r="C460" s="12" t="s">
        <v>917</v>
      </c>
      <c r="D460" s="12" t="s">
        <v>918</v>
      </c>
      <c r="E460" s="12" t="s">
        <v>919</v>
      </c>
      <c r="F460" s="12" t="s">
        <v>920</v>
      </c>
      <c r="G460" s="12" t="s">
        <v>921</v>
      </c>
      <c r="H460" s="12" t="s">
        <v>11</v>
      </c>
      <c r="J460" s="12" t="s">
        <v>105</v>
      </c>
      <c r="K460" s="12" t="s">
        <v>23</v>
      </c>
      <c r="L460" s="12" t="s">
        <v>311</v>
      </c>
      <c r="M460" s="12" t="s">
        <v>3495</v>
      </c>
      <c r="N460" s="12" t="s">
        <v>922</v>
      </c>
      <c r="O460" s="12" t="s">
        <v>127</v>
      </c>
    </row>
    <row r="461" spans="1:15" x14ac:dyDescent="0.25">
      <c r="A461" s="12" t="s">
        <v>4286</v>
      </c>
      <c r="B461" s="14" t="s">
        <v>4445</v>
      </c>
      <c r="C461" s="12" t="s">
        <v>923</v>
      </c>
      <c r="D461" s="12" t="s">
        <v>924</v>
      </c>
      <c r="E461" s="12" t="s">
        <v>925</v>
      </c>
      <c r="F461" s="12" t="s">
        <v>926</v>
      </c>
      <c r="G461" s="12" t="s">
        <v>927</v>
      </c>
      <c r="H461" s="12" t="s">
        <v>11</v>
      </c>
      <c r="J461" s="12" t="s">
        <v>105</v>
      </c>
      <c r="K461" s="12" t="s">
        <v>23</v>
      </c>
      <c r="L461" s="12" t="s">
        <v>311</v>
      </c>
      <c r="M461" s="12" t="s">
        <v>107</v>
      </c>
      <c r="N461" s="12" t="s">
        <v>928</v>
      </c>
      <c r="O461" s="12" t="s">
        <v>929</v>
      </c>
    </row>
    <row r="462" spans="1:15" x14ac:dyDescent="0.25">
      <c r="A462" s="12" t="s">
        <v>4286</v>
      </c>
      <c r="B462" s="14" t="s">
        <v>4445</v>
      </c>
      <c r="C462" s="12" t="s">
        <v>930</v>
      </c>
      <c r="D462" s="12" t="s">
        <v>931</v>
      </c>
      <c r="E462" s="12" t="s">
        <v>932</v>
      </c>
      <c r="F462" s="12" t="s">
        <v>933</v>
      </c>
      <c r="G462" s="12" t="s">
        <v>934</v>
      </c>
      <c r="H462" s="12" t="s">
        <v>11</v>
      </c>
      <c r="J462" s="12" t="s">
        <v>105</v>
      </c>
      <c r="K462" s="12" t="s">
        <v>23</v>
      </c>
      <c r="L462" s="12" t="s">
        <v>935</v>
      </c>
      <c r="M462" s="12" t="s">
        <v>107</v>
      </c>
      <c r="N462" s="12" t="s">
        <v>936</v>
      </c>
      <c r="O462" s="12" t="s">
        <v>109</v>
      </c>
    </row>
    <row r="463" spans="1:15" x14ac:dyDescent="0.25">
      <c r="A463" s="12" t="s">
        <v>4284</v>
      </c>
      <c r="B463" s="14" t="s">
        <v>4445</v>
      </c>
      <c r="C463" s="12" t="s">
        <v>2140</v>
      </c>
      <c r="D463" s="12" t="s">
        <v>2141</v>
      </c>
      <c r="E463" s="12" t="s">
        <v>2142</v>
      </c>
      <c r="F463" s="12" t="s">
        <v>2143</v>
      </c>
      <c r="G463" s="12" t="s">
        <v>2144</v>
      </c>
      <c r="H463" s="12" t="s">
        <v>39</v>
      </c>
      <c r="J463" s="12" t="s">
        <v>260</v>
      </c>
      <c r="K463" s="12" t="s">
        <v>141</v>
      </c>
      <c r="L463" s="12" t="s">
        <v>1101</v>
      </c>
      <c r="M463" s="12" t="s">
        <v>107</v>
      </c>
      <c r="N463" s="12" t="s">
        <v>2145</v>
      </c>
      <c r="O463" s="12" t="s">
        <v>109</v>
      </c>
    </row>
    <row r="464" spans="1:15" x14ac:dyDescent="0.25">
      <c r="A464" s="12" t="s">
        <v>4284</v>
      </c>
      <c r="B464" s="14" t="s">
        <v>4445</v>
      </c>
      <c r="C464" s="12" t="s">
        <v>2146</v>
      </c>
      <c r="D464" s="12" t="s">
        <v>2147</v>
      </c>
      <c r="E464" s="12" t="s">
        <v>2148</v>
      </c>
      <c r="F464" s="12" t="s">
        <v>2148</v>
      </c>
      <c r="G464" s="12" t="s">
        <v>2149</v>
      </c>
      <c r="H464" s="12" t="s">
        <v>11</v>
      </c>
      <c r="J464" s="12" t="s">
        <v>2150</v>
      </c>
      <c r="K464" s="12" t="s">
        <v>141</v>
      </c>
      <c r="L464" s="12" t="s">
        <v>347</v>
      </c>
      <c r="M464" s="12" t="s">
        <v>107</v>
      </c>
      <c r="N464" s="12" t="s">
        <v>2151</v>
      </c>
      <c r="O464" s="12" t="s">
        <v>109</v>
      </c>
    </row>
    <row r="465" spans="1:15" x14ac:dyDescent="0.25">
      <c r="A465" s="12" t="s">
        <v>4284</v>
      </c>
      <c r="B465" s="14" t="s">
        <v>4445</v>
      </c>
      <c r="C465" s="12" t="s">
        <v>2152</v>
      </c>
      <c r="D465" s="12" t="s">
        <v>2153</v>
      </c>
      <c r="E465" s="12" t="s">
        <v>2154</v>
      </c>
      <c r="F465" s="12" t="s">
        <v>2155</v>
      </c>
      <c r="G465" s="12" t="s">
        <v>2156</v>
      </c>
      <c r="H465" s="12" t="s">
        <v>11</v>
      </c>
      <c r="J465" s="12" t="s">
        <v>260</v>
      </c>
      <c r="K465" s="12" t="s">
        <v>141</v>
      </c>
      <c r="L465" s="12" t="s">
        <v>1101</v>
      </c>
      <c r="M465" s="12" t="s">
        <v>107</v>
      </c>
      <c r="N465" s="12" t="s">
        <v>2157</v>
      </c>
      <c r="O465" s="12" t="s">
        <v>127</v>
      </c>
    </row>
    <row r="466" spans="1:15" x14ac:dyDescent="0.25">
      <c r="A466" s="12" t="s">
        <v>4286</v>
      </c>
      <c r="B466" s="14" t="s">
        <v>4445</v>
      </c>
      <c r="C466" s="12" t="s">
        <v>433</v>
      </c>
      <c r="D466" s="12" t="s">
        <v>4394</v>
      </c>
      <c r="E466" s="12" t="s">
        <v>434</v>
      </c>
      <c r="F466" s="12" t="s">
        <v>435</v>
      </c>
      <c r="L466" s="12" t="s">
        <v>436</v>
      </c>
      <c r="M466" s="12" t="s">
        <v>367</v>
      </c>
    </row>
    <row r="467" spans="1:15" x14ac:dyDescent="0.25">
      <c r="A467" s="12" t="s">
        <v>4460</v>
      </c>
      <c r="B467" s="14" t="s">
        <v>4445</v>
      </c>
      <c r="C467" s="12" t="s">
        <v>1318</v>
      </c>
      <c r="D467" s="12" t="s">
        <v>1319</v>
      </c>
      <c r="E467" s="12" t="s">
        <v>1320</v>
      </c>
      <c r="F467" s="12" t="s">
        <v>1321</v>
      </c>
      <c r="G467" s="12" t="s">
        <v>1322</v>
      </c>
      <c r="H467" s="12" t="s">
        <v>11</v>
      </c>
      <c r="J467" s="12" t="s">
        <v>1323</v>
      </c>
      <c r="K467" s="12" t="s">
        <v>23</v>
      </c>
      <c r="L467" s="12" t="s">
        <v>1230</v>
      </c>
      <c r="M467" s="12" t="s">
        <v>107</v>
      </c>
      <c r="N467" s="12" t="s">
        <v>1324</v>
      </c>
    </row>
    <row r="468" spans="1:15" x14ac:dyDescent="0.25">
      <c r="A468" s="12" t="s">
        <v>4286</v>
      </c>
      <c r="B468" s="14" t="s">
        <v>4445</v>
      </c>
      <c r="C468" s="12" t="s">
        <v>937</v>
      </c>
      <c r="D468" s="12" t="s">
        <v>4402</v>
      </c>
      <c r="E468" s="12" t="s">
        <v>938</v>
      </c>
      <c r="F468" s="12" t="s">
        <v>939</v>
      </c>
      <c r="G468" s="12" t="s">
        <v>940</v>
      </c>
      <c r="H468" s="12" t="s">
        <v>11</v>
      </c>
      <c r="J468" s="12" t="s">
        <v>105</v>
      </c>
      <c r="K468" s="12" t="s">
        <v>23</v>
      </c>
      <c r="L468" s="12" t="s">
        <v>941</v>
      </c>
      <c r="M468" s="12" t="s">
        <v>107</v>
      </c>
      <c r="N468" s="12" t="s">
        <v>942</v>
      </c>
      <c r="O468" s="12" t="s">
        <v>127</v>
      </c>
    </row>
    <row r="469" spans="1:15" x14ac:dyDescent="0.25">
      <c r="A469" s="12" t="s">
        <v>4460</v>
      </c>
      <c r="B469" s="14" t="s">
        <v>4445</v>
      </c>
      <c r="C469" s="12" t="s">
        <v>1325</v>
      </c>
      <c r="D469" s="12" t="s">
        <v>1326</v>
      </c>
      <c r="E469" s="12" t="s">
        <v>1327</v>
      </c>
      <c r="F469" s="12" t="s">
        <v>1328</v>
      </c>
      <c r="G469" s="12" t="s">
        <v>1329</v>
      </c>
      <c r="H469" s="12" t="s">
        <v>13</v>
      </c>
      <c r="J469" s="12" t="s">
        <v>1323</v>
      </c>
      <c r="K469" s="12" t="s">
        <v>23</v>
      </c>
      <c r="L469" s="12" t="s">
        <v>1330</v>
      </c>
      <c r="M469" s="12" t="s">
        <v>107</v>
      </c>
      <c r="N469" s="12" t="s">
        <v>1331</v>
      </c>
    </row>
    <row r="470" spans="1:15" x14ac:dyDescent="0.25">
      <c r="A470" s="12" t="s">
        <v>4285</v>
      </c>
      <c r="B470" s="14" t="s">
        <v>4447</v>
      </c>
      <c r="C470" s="12" t="s">
        <v>3242</v>
      </c>
      <c r="D470" s="12" t="s">
        <v>3243</v>
      </c>
      <c r="E470" s="12" t="s">
        <v>3244</v>
      </c>
      <c r="F470" s="12" t="s">
        <v>3245</v>
      </c>
      <c r="G470" s="12" t="s">
        <v>4380</v>
      </c>
      <c r="H470" s="12" t="s">
        <v>11</v>
      </c>
      <c r="J470" s="12" t="s">
        <v>3246</v>
      </c>
      <c r="K470" s="12" t="s">
        <v>2862</v>
      </c>
      <c r="L470" s="12" t="s">
        <v>683</v>
      </c>
      <c r="M470" s="12" t="s">
        <v>2829</v>
      </c>
      <c r="N470" s="12" t="s">
        <v>3247</v>
      </c>
      <c r="O470" s="12" t="s">
        <v>1144</v>
      </c>
    </row>
    <row r="471" spans="1:15" x14ac:dyDescent="0.25">
      <c r="A471" s="12" t="s">
        <v>4285</v>
      </c>
      <c r="B471" s="14" t="s">
        <v>4445</v>
      </c>
      <c r="C471" s="12" t="s">
        <v>3254</v>
      </c>
      <c r="D471" s="12" t="s">
        <v>3255</v>
      </c>
      <c r="J471" s="12" t="s">
        <v>2957</v>
      </c>
      <c r="K471" s="12" t="s">
        <v>2097</v>
      </c>
      <c r="L471" s="12" t="s">
        <v>3256</v>
      </c>
      <c r="M471" s="12" t="s">
        <v>2838</v>
      </c>
    </row>
    <row r="472" spans="1:15" x14ac:dyDescent="0.25">
      <c r="A472" s="12" t="s">
        <v>4460</v>
      </c>
      <c r="B472" s="14" t="s">
        <v>4445</v>
      </c>
      <c r="C472" s="12" t="s">
        <v>1563</v>
      </c>
      <c r="D472" s="12" t="s">
        <v>1564</v>
      </c>
      <c r="E472" s="12" t="s">
        <v>1565</v>
      </c>
      <c r="F472" s="12" t="s">
        <v>1566</v>
      </c>
      <c r="G472" s="12" t="s">
        <v>1567</v>
      </c>
      <c r="H472" s="12" t="s">
        <v>37</v>
      </c>
      <c r="J472" s="12" t="s">
        <v>1553</v>
      </c>
      <c r="L472" s="12" t="s">
        <v>361</v>
      </c>
      <c r="M472" s="12" t="s">
        <v>1547</v>
      </c>
      <c r="O472" s="12" t="s">
        <v>1112</v>
      </c>
    </row>
    <row r="473" spans="1:15" x14ac:dyDescent="0.25">
      <c r="A473" s="12" t="s">
        <v>4460</v>
      </c>
      <c r="B473" s="14" t="s">
        <v>4445</v>
      </c>
      <c r="C473" s="12" t="s">
        <v>1271</v>
      </c>
      <c r="D473" s="12" t="s">
        <v>1272</v>
      </c>
      <c r="E473" s="12" t="s">
        <v>1273</v>
      </c>
      <c r="F473" s="12" t="s">
        <v>1274</v>
      </c>
      <c r="G473" s="12" t="s">
        <v>1275</v>
      </c>
      <c r="H473" s="12" t="s">
        <v>11</v>
      </c>
      <c r="J473" s="12" t="s">
        <v>1255</v>
      </c>
      <c r="K473" s="12" t="s">
        <v>169</v>
      </c>
      <c r="L473" s="12" t="s">
        <v>1230</v>
      </c>
      <c r="M473" s="12" t="s">
        <v>107</v>
      </c>
      <c r="N473" s="12" t="s">
        <v>1276</v>
      </c>
      <c r="O473" s="12" t="s">
        <v>1122</v>
      </c>
    </row>
    <row r="474" spans="1:15" x14ac:dyDescent="0.25">
      <c r="A474" s="12" t="s">
        <v>4286</v>
      </c>
      <c r="B474" s="14" t="s">
        <v>4445</v>
      </c>
      <c r="C474" s="12" t="s">
        <v>943</v>
      </c>
      <c r="D474" s="12" t="s">
        <v>944</v>
      </c>
      <c r="E474" s="12" t="s">
        <v>858</v>
      </c>
      <c r="F474" s="12" t="s">
        <v>945</v>
      </c>
      <c r="G474" s="12" t="s">
        <v>946</v>
      </c>
      <c r="H474" s="12" t="s">
        <v>11</v>
      </c>
      <c r="J474" s="12" t="s">
        <v>105</v>
      </c>
      <c r="K474" s="12" t="s">
        <v>23</v>
      </c>
      <c r="L474" s="12" t="s">
        <v>885</v>
      </c>
      <c r="M474" s="12" t="s">
        <v>107</v>
      </c>
      <c r="N474" s="12" t="s">
        <v>947</v>
      </c>
      <c r="O474" s="12" t="s">
        <v>109</v>
      </c>
    </row>
    <row r="475" spans="1:15" x14ac:dyDescent="0.25">
      <c r="A475" s="12" t="s">
        <v>4287</v>
      </c>
      <c r="B475" s="14" t="s">
        <v>4445</v>
      </c>
      <c r="C475" s="12" t="s">
        <v>943</v>
      </c>
      <c r="D475" s="12" t="s">
        <v>944</v>
      </c>
      <c r="E475" s="12" t="s">
        <v>858</v>
      </c>
      <c r="F475" s="12" t="s">
        <v>945</v>
      </c>
      <c r="G475" s="12" t="s">
        <v>946</v>
      </c>
      <c r="H475" s="12" t="s">
        <v>11</v>
      </c>
      <c r="J475" s="12" t="s">
        <v>105</v>
      </c>
      <c r="K475" s="12" t="s">
        <v>23</v>
      </c>
      <c r="L475" s="12" t="s">
        <v>885</v>
      </c>
      <c r="M475" s="12" t="s">
        <v>3495</v>
      </c>
      <c r="N475" s="12" t="s">
        <v>947</v>
      </c>
      <c r="O475" s="12" t="s">
        <v>78</v>
      </c>
    </row>
    <row r="476" spans="1:15" x14ac:dyDescent="0.25">
      <c r="A476" s="12" t="s">
        <v>4284</v>
      </c>
      <c r="B476" s="14" t="s">
        <v>4445</v>
      </c>
      <c r="C476" s="12" t="s">
        <v>2158</v>
      </c>
      <c r="D476" s="12" t="s">
        <v>2159</v>
      </c>
      <c r="E476" s="12" t="s">
        <v>2160</v>
      </c>
      <c r="F476" s="12" t="s">
        <v>2161</v>
      </c>
      <c r="G476" s="12" t="s">
        <v>2162</v>
      </c>
      <c r="H476" s="12" t="s">
        <v>11</v>
      </c>
      <c r="J476" s="12" t="s">
        <v>799</v>
      </c>
      <c r="K476" s="12" t="s">
        <v>209</v>
      </c>
      <c r="L476" s="12" t="s">
        <v>210</v>
      </c>
      <c r="M476" s="12" t="s">
        <v>107</v>
      </c>
      <c r="N476" s="12" t="s">
        <v>2163</v>
      </c>
      <c r="O476" s="12" t="s">
        <v>109</v>
      </c>
    </row>
    <row r="477" spans="1:15" x14ac:dyDescent="0.25">
      <c r="A477" s="12" t="s">
        <v>4286</v>
      </c>
      <c r="B477" s="14" t="s">
        <v>4445</v>
      </c>
      <c r="C477" s="12" t="s">
        <v>948</v>
      </c>
      <c r="D477" s="12" t="s">
        <v>949</v>
      </c>
      <c r="E477" s="12" t="s">
        <v>950</v>
      </c>
      <c r="F477" s="12" t="s">
        <v>676</v>
      </c>
      <c r="G477" s="12" t="s">
        <v>951</v>
      </c>
      <c r="H477" s="12" t="s">
        <v>11</v>
      </c>
      <c r="I477" s="12" t="s">
        <v>547</v>
      </c>
      <c r="L477" s="12" t="s">
        <v>678</v>
      </c>
      <c r="M477" s="12" t="s">
        <v>99</v>
      </c>
      <c r="O477" s="12" t="s">
        <v>78</v>
      </c>
    </row>
    <row r="478" spans="1:15" x14ac:dyDescent="0.25">
      <c r="A478" s="12" t="s">
        <v>4285</v>
      </c>
      <c r="B478" s="14" t="s">
        <v>4445</v>
      </c>
      <c r="C478" s="12" t="s">
        <v>3257</v>
      </c>
      <c r="D478" s="12" t="s">
        <v>3258</v>
      </c>
      <c r="E478" s="12" t="s">
        <v>3259</v>
      </c>
      <c r="F478" s="12" t="s">
        <v>3260</v>
      </c>
      <c r="G478" s="12" t="s">
        <v>3261</v>
      </c>
      <c r="H478" s="12" t="s">
        <v>11</v>
      </c>
      <c r="M478" s="12" t="s">
        <v>1624</v>
      </c>
    </row>
    <row r="479" spans="1:15" x14ac:dyDescent="0.25">
      <c r="A479" s="12" t="s">
        <v>4286</v>
      </c>
      <c r="B479" s="14" t="s">
        <v>4445</v>
      </c>
      <c r="C479" s="12" t="s">
        <v>952</v>
      </c>
      <c r="D479" s="12" t="s">
        <v>953</v>
      </c>
      <c r="E479" s="12" t="s">
        <v>954</v>
      </c>
      <c r="F479" s="12" t="s">
        <v>4403</v>
      </c>
      <c r="G479" s="12" t="s">
        <v>955</v>
      </c>
      <c r="H479" s="12" t="s">
        <v>10</v>
      </c>
      <c r="J479" s="12" t="s">
        <v>105</v>
      </c>
      <c r="K479" s="12" t="s">
        <v>23</v>
      </c>
      <c r="L479" s="12" t="s">
        <v>532</v>
      </c>
      <c r="M479" s="12" t="s">
        <v>107</v>
      </c>
      <c r="N479" s="12" t="s">
        <v>956</v>
      </c>
      <c r="O479" s="12" t="s">
        <v>127</v>
      </c>
    </row>
    <row r="480" spans="1:15" x14ac:dyDescent="0.25">
      <c r="A480" s="12" t="s">
        <v>4286</v>
      </c>
      <c r="B480" s="14" t="s">
        <v>4445</v>
      </c>
      <c r="C480" s="12" t="s">
        <v>957</v>
      </c>
      <c r="D480" s="12" t="s">
        <v>958</v>
      </c>
      <c r="E480" s="12" t="s">
        <v>959</v>
      </c>
      <c r="F480" s="12" t="s">
        <v>960</v>
      </c>
      <c r="G480" s="12" t="s">
        <v>961</v>
      </c>
      <c r="H480" s="12" t="s">
        <v>10</v>
      </c>
      <c r="J480" s="12" t="s">
        <v>105</v>
      </c>
      <c r="K480" s="12" t="s">
        <v>23</v>
      </c>
      <c r="L480" s="12" t="s">
        <v>532</v>
      </c>
      <c r="M480" s="12" t="s">
        <v>107</v>
      </c>
      <c r="N480" s="12" t="s">
        <v>962</v>
      </c>
      <c r="O480" s="12" t="s">
        <v>127</v>
      </c>
    </row>
    <row r="481" spans="1:15" x14ac:dyDescent="0.25">
      <c r="A481" s="12" t="s">
        <v>4286</v>
      </c>
      <c r="B481" s="14" t="s">
        <v>4445</v>
      </c>
      <c r="C481" s="12" t="s">
        <v>963</v>
      </c>
      <c r="D481" s="12" t="s">
        <v>964</v>
      </c>
      <c r="E481" s="12" t="s">
        <v>965</v>
      </c>
      <c r="F481" s="12" t="s">
        <v>966</v>
      </c>
      <c r="G481" s="12" t="s">
        <v>967</v>
      </c>
      <c r="H481" s="12" t="s">
        <v>10</v>
      </c>
      <c r="J481" s="12" t="s">
        <v>105</v>
      </c>
      <c r="K481" s="12" t="s">
        <v>23</v>
      </c>
      <c r="L481" s="12" t="s">
        <v>532</v>
      </c>
      <c r="M481" s="12" t="s">
        <v>107</v>
      </c>
      <c r="N481" s="12" t="s">
        <v>968</v>
      </c>
      <c r="O481" s="12" t="s">
        <v>127</v>
      </c>
    </row>
    <row r="482" spans="1:15" x14ac:dyDescent="0.25">
      <c r="A482" s="12" t="s">
        <v>4287</v>
      </c>
      <c r="B482" s="14" t="s">
        <v>4445</v>
      </c>
      <c r="C482" s="12" t="s">
        <v>963</v>
      </c>
      <c r="D482" s="12" t="s">
        <v>964</v>
      </c>
      <c r="E482" s="12" t="s">
        <v>965</v>
      </c>
      <c r="F482" s="12" t="s">
        <v>966</v>
      </c>
      <c r="G482" s="12" t="s">
        <v>967</v>
      </c>
      <c r="H482" s="12" t="s">
        <v>10</v>
      </c>
      <c r="J482" s="12" t="s">
        <v>105</v>
      </c>
      <c r="K482" s="12" t="s">
        <v>23</v>
      </c>
      <c r="L482" s="12" t="s">
        <v>532</v>
      </c>
      <c r="M482" s="12" t="s">
        <v>3495</v>
      </c>
      <c r="N482" s="12" t="s">
        <v>968</v>
      </c>
      <c r="O482" s="12" t="s">
        <v>3708</v>
      </c>
    </row>
    <row r="483" spans="1:15" x14ac:dyDescent="0.25">
      <c r="A483" s="12" t="s">
        <v>4286</v>
      </c>
      <c r="B483" s="14" t="s">
        <v>4445</v>
      </c>
      <c r="C483" s="12" t="s">
        <v>969</v>
      </c>
      <c r="D483" s="12" t="s">
        <v>970</v>
      </c>
      <c r="E483" s="12" t="s">
        <v>971</v>
      </c>
      <c r="F483" s="12" t="s">
        <v>972</v>
      </c>
      <c r="G483" s="12" t="s">
        <v>973</v>
      </c>
      <c r="H483" s="12" t="s">
        <v>10</v>
      </c>
      <c r="J483" s="12" t="s">
        <v>974</v>
      </c>
      <c r="K483" s="12" t="s">
        <v>23</v>
      </c>
      <c r="L483" s="12" t="s">
        <v>347</v>
      </c>
      <c r="M483" s="12" t="s">
        <v>107</v>
      </c>
      <c r="N483" s="12" t="s">
        <v>975</v>
      </c>
      <c r="O483" s="12" t="s">
        <v>976</v>
      </c>
    </row>
    <row r="484" spans="1:15" x14ac:dyDescent="0.25">
      <c r="A484" s="12" t="s">
        <v>4286</v>
      </c>
      <c r="B484" s="14" t="s">
        <v>4445</v>
      </c>
      <c r="C484" s="12" t="s">
        <v>977</v>
      </c>
      <c r="D484" s="12" t="s">
        <v>978</v>
      </c>
      <c r="E484" s="12" t="s">
        <v>979</v>
      </c>
      <c r="F484" s="12" t="s">
        <v>980</v>
      </c>
      <c r="G484" s="12" t="s">
        <v>981</v>
      </c>
      <c r="H484" s="12" t="s">
        <v>11</v>
      </c>
      <c r="J484" s="12" t="s">
        <v>105</v>
      </c>
      <c r="K484" s="12" t="s">
        <v>23</v>
      </c>
      <c r="L484" s="12" t="s">
        <v>311</v>
      </c>
      <c r="M484" s="12" t="s">
        <v>107</v>
      </c>
      <c r="N484" s="12" t="s">
        <v>982</v>
      </c>
      <c r="O484" s="12" t="s">
        <v>127</v>
      </c>
    </row>
    <row r="485" spans="1:15" x14ac:dyDescent="0.25">
      <c r="A485" s="12" t="s">
        <v>4287</v>
      </c>
      <c r="B485" s="14" t="s">
        <v>4445</v>
      </c>
      <c r="C485" s="12" t="s">
        <v>977</v>
      </c>
      <c r="D485" s="12" t="s">
        <v>978</v>
      </c>
      <c r="E485" s="12" t="s">
        <v>979</v>
      </c>
      <c r="F485" s="12" t="s">
        <v>980</v>
      </c>
      <c r="G485" s="12" t="s">
        <v>981</v>
      </c>
      <c r="H485" s="12" t="s">
        <v>11</v>
      </c>
      <c r="J485" s="12" t="s">
        <v>105</v>
      </c>
      <c r="K485" s="12" t="s">
        <v>23</v>
      </c>
      <c r="L485" s="12" t="s">
        <v>311</v>
      </c>
      <c r="M485" s="12" t="s">
        <v>3495</v>
      </c>
      <c r="N485" s="12" t="s">
        <v>982</v>
      </c>
      <c r="O485" s="12" t="s">
        <v>3708</v>
      </c>
    </row>
    <row r="486" spans="1:15" x14ac:dyDescent="0.25">
      <c r="A486" s="12" t="s">
        <v>4287</v>
      </c>
      <c r="B486" s="14" t="s">
        <v>4445</v>
      </c>
      <c r="C486" s="12" t="s">
        <v>3868</v>
      </c>
      <c r="D486" s="12" t="s">
        <v>3869</v>
      </c>
      <c r="E486" s="12" t="s">
        <v>3870</v>
      </c>
      <c r="F486" s="12" t="s">
        <v>3716</v>
      </c>
      <c r="K486" s="12" t="s">
        <v>3518</v>
      </c>
      <c r="L486" s="12" t="s">
        <v>3717</v>
      </c>
      <c r="M486" s="12" t="s">
        <v>367</v>
      </c>
    </row>
    <row r="487" spans="1:15" x14ac:dyDescent="0.25">
      <c r="A487" s="12" t="s">
        <v>4286</v>
      </c>
      <c r="B487" s="14" t="s">
        <v>4445</v>
      </c>
      <c r="C487" s="12" t="s">
        <v>983</v>
      </c>
      <c r="D487" s="12" t="s">
        <v>120</v>
      </c>
      <c r="E487" s="12" t="s">
        <v>984</v>
      </c>
      <c r="F487" s="12" t="s">
        <v>985</v>
      </c>
      <c r="G487" s="12" t="s">
        <v>4404</v>
      </c>
      <c r="H487" s="12" t="s">
        <v>10</v>
      </c>
      <c r="I487" s="12" t="s">
        <v>547</v>
      </c>
      <c r="L487" s="12" t="s">
        <v>986</v>
      </c>
      <c r="M487" s="12" t="s">
        <v>99</v>
      </c>
      <c r="O487" s="12" t="s">
        <v>78</v>
      </c>
    </row>
    <row r="488" spans="1:15" x14ac:dyDescent="0.25">
      <c r="A488" s="12" t="s">
        <v>4287</v>
      </c>
      <c r="B488" s="14" t="s">
        <v>4445</v>
      </c>
      <c r="C488" s="12" t="s">
        <v>3871</v>
      </c>
      <c r="D488" s="12" t="s">
        <v>3872</v>
      </c>
      <c r="E488" s="12" t="s">
        <v>3873</v>
      </c>
      <c r="F488" s="12" t="s">
        <v>3874</v>
      </c>
      <c r="G488" s="12" t="s">
        <v>3875</v>
      </c>
      <c r="H488" s="12" t="s">
        <v>10</v>
      </c>
      <c r="J488" s="12" t="s">
        <v>3876</v>
      </c>
      <c r="K488" s="12" t="s">
        <v>3877</v>
      </c>
      <c r="L488" s="12" t="s">
        <v>3878</v>
      </c>
      <c r="M488" s="12" t="s">
        <v>3495</v>
      </c>
      <c r="N488" s="12" t="s">
        <v>3879</v>
      </c>
      <c r="O488" s="12" t="s">
        <v>3880</v>
      </c>
    </row>
    <row r="489" spans="1:15" x14ac:dyDescent="0.25">
      <c r="A489" s="12" t="s">
        <v>4287</v>
      </c>
      <c r="B489" s="14" t="s">
        <v>4445</v>
      </c>
      <c r="C489" s="12" t="s">
        <v>3881</v>
      </c>
      <c r="D489" s="12" t="s">
        <v>3882</v>
      </c>
      <c r="E489" s="12" t="s">
        <v>3883</v>
      </c>
      <c r="F489" s="12" t="s">
        <v>3884</v>
      </c>
      <c r="G489" s="12" t="s">
        <v>3885</v>
      </c>
      <c r="H489" s="12" t="s">
        <v>10</v>
      </c>
      <c r="J489" s="12" t="s">
        <v>3886</v>
      </c>
      <c r="K489" s="12" t="s">
        <v>3877</v>
      </c>
      <c r="L489" s="12" t="s">
        <v>3878</v>
      </c>
      <c r="M489" s="12" t="s">
        <v>3495</v>
      </c>
      <c r="N489" s="12" t="s">
        <v>3887</v>
      </c>
      <c r="O489" s="12" t="s">
        <v>3880</v>
      </c>
    </row>
    <row r="490" spans="1:15" x14ac:dyDescent="0.25">
      <c r="A490" s="12" t="s">
        <v>4285</v>
      </c>
      <c r="B490" s="14" t="s">
        <v>4445</v>
      </c>
      <c r="C490" s="12" t="s">
        <v>3262</v>
      </c>
      <c r="D490" s="12" t="s">
        <v>3263</v>
      </c>
      <c r="E490" s="12" t="s">
        <v>3264</v>
      </c>
      <c r="F490" s="12" t="s">
        <v>3265</v>
      </c>
      <c r="G490" s="12" t="s">
        <v>3266</v>
      </c>
      <c r="H490" s="12" t="s">
        <v>11</v>
      </c>
      <c r="J490" s="12" t="s">
        <v>260</v>
      </c>
      <c r="K490" s="12" t="s">
        <v>23</v>
      </c>
      <c r="L490" s="12" t="s">
        <v>1732</v>
      </c>
      <c r="M490" s="12" t="s">
        <v>2829</v>
      </c>
      <c r="N490" s="12" t="s">
        <v>3267</v>
      </c>
      <c r="O490" s="12" t="s">
        <v>1122</v>
      </c>
    </row>
    <row r="491" spans="1:15" x14ac:dyDescent="0.25">
      <c r="A491" s="12" t="s">
        <v>4285</v>
      </c>
      <c r="B491" s="14" t="s">
        <v>4445</v>
      </c>
      <c r="C491" s="12" t="s">
        <v>3262</v>
      </c>
      <c r="D491" s="12" t="s">
        <v>3268</v>
      </c>
      <c r="E491" s="12" t="s">
        <v>3269</v>
      </c>
      <c r="F491" s="12" t="s">
        <v>3270</v>
      </c>
      <c r="G491" s="12" t="s">
        <v>3271</v>
      </c>
      <c r="H491" s="12" t="s">
        <v>11</v>
      </c>
      <c r="M491" s="12" t="s">
        <v>1624</v>
      </c>
    </row>
    <row r="492" spans="1:15" x14ac:dyDescent="0.25">
      <c r="A492" s="12" t="s">
        <v>4287</v>
      </c>
      <c r="B492" s="14" t="s">
        <v>4445</v>
      </c>
      <c r="C492" s="12" t="s">
        <v>3888</v>
      </c>
      <c r="D492" s="12" t="s">
        <v>3889</v>
      </c>
      <c r="E492" s="12" t="s">
        <v>3890</v>
      </c>
      <c r="F492" s="12" t="s">
        <v>3891</v>
      </c>
      <c r="G492" s="12" t="s">
        <v>3892</v>
      </c>
      <c r="H492" s="12" t="s">
        <v>10</v>
      </c>
      <c r="J492" s="12" t="s">
        <v>260</v>
      </c>
      <c r="K492" s="12" t="s">
        <v>23</v>
      </c>
      <c r="L492" s="12" t="s">
        <v>262</v>
      </c>
      <c r="M492" s="12" t="s">
        <v>3495</v>
      </c>
      <c r="N492" s="12" t="s">
        <v>3893</v>
      </c>
      <c r="O492" s="12" t="s">
        <v>127</v>
      </c>
    </row>
    <row r="493" spans="1:15" x14ac:dyDescent="0.25">
      <c r="A493" s="12" t="s">
        <v>4287</v>
      </c>
      <c r="B493" s="14" t="s">
        <v>4445</v>
      </c>
      <c r="C493" s="12" t="s">
        <v>3894</v>
      </c>
      <c r="D493" s="12" t="s">
        <v>3895</v>
      </c>
      <c r="E493" s="12" t="s">
        <v>3896</v>
      </c>
      <c r="F493" s="12" t="s">
        <v>3897</v>
      </c>
      <c r="G493" s="12" t="s">
        <v>3898</v>
      </c>
      <c r="H493" s="12" t="s">
        <v>11</v>
      </c>
      <c r="J493" s="12" t="s">
        <v>260</v>
      </c>
      <c r="K493" s="12" t="s">
        <v>3114</v>
      </c>
      <c r="L493" s="12" t="s">
        <v>3899</v>
      </c>
      <c r="M493" s="12" t="s">
        <v>3495</v>
      </c>
      <c r="N493" s="12" t="s">
        <v>3900</v>
      </c>
      <c r="O493" s="12" t="s">
        <v>78</v>
      </c>
    </row>
    <row r="494" spans="1:15" x14ac:dyDescent="0.25">
      <c r="A494" s="12" t="s">
        <v>4287</v>
      </c>
      <c r="B494" s="14" t="s">
        <v>4445</v>
      </c>
      <c r="C494" s="12" t="s">
        <v>3901</v>
      </c>
      <c r="D494" s="12" t="s">
        <v>3902</v>
      </c>
      <c r="E494" s="12" t="s">
        <v>3903</v>
      </c>
      <c r="F494" s="12" t="s">
        <v>3904</v>
      </c>
      <c r="G494" s="12" t="s">
        <v>3905</v>
      </c>
      <c r="H494" s="12" t="s">
        <v>10</v>
      </c>
      <c r="J494" s="12" t="s">
        <v>260</v>
      </c>
      <c r="K494" s="12" t="s">
        <v>3534</v>
      </c>
      <c r="L494" s="12" t="s">
        <v>3148</v>
      </c>
      <c r="M494" s="12" t="s">
        <v>3495</v>
      </c>
      <c r="N494" s="12" t="s">
        <v>3906</v>
      </c>
      <c r="O494" s="12" t="s">
        <v>3566</v>
      </c>
    </row>
    <row r="495" spans="1:15" x14ac:dyDescent="0.25">
      <c r="A495" s="12" t="s">
        <v>4287</v>
      </c>
      <c r="B495" s="14" t="s">
        <v>4445</v>
      </c>
      <c r="C495" s="12" t="s">
        <v>3907</v>
      </c>
      <c r="D495" s="12" t="s">
        <v>3908</v>
      </c>
      <c r="E495" s="12" t="s">
        <v>3909</v>
      </c>
      <c r="F495" s="12" t="s">
        <v>3910</v>
      </c>
      <c r="H495" s="12" t="s">
        <v>11</v>
      </c>
      <c r="J495" s="12" t="s">
        <v>414</v>
      </c>
      <c r="K495" s="12" t="s">
        <v>3122</v>
      </c>
      <c r="L495" s="12" t="s">
        <v>3911</v>
      </c>
      <c r="M495" s="12" t="s">
        <v>297</v>
      </c>
    </row>
    <row r="496" spans="1:15" x14ac:dyDescent="0.25">
      <c r="A496" s="12" t="s">
        <v>4287</v>
      </c>
      <c r="B496" s="14" t="s">
        <v>4445</v>
      </c>
      <c r="C496" s="12" t="s">
        <v>3912</v>
      </c>
      <c r="D496" s="12" t="s">
        <v>3913</v>
      </c>
      <c r="E496" s="12" t="s">
        <v>3914</v>
      </c>
      <c r="F496" s="12" t="s">
        <v>3915</v>
      </c>
      <c r="G496" s="12" t="s">
        <v>3916</v>
      </c>
      <c r="H496" s="12" t="s">
        <v>11</v>
      </c>
      <c r="J496" s="12" t="s">
        <v>260</v>
      </c>
      <c r="K496" s="12" t="s">
        <v>3114</v>
      </c>
      <c r="L496" s="12" t="s">
        <v>3899</v>
      </c>
      <c r="M496" s="12" t="s">
        <v>3495</v>
      </c>
      <c r="N496" s="12" t="s">
        <v>3917</v>
      </c>
      <c r="O496" s="12" t="s">
        <v>78</v>
      </c>
    </row>
    <row r="497" spans="1:15" x14ac:dyDescent="0.25">
      <c r="A497" s="12" t="s">
        <v>4284</v>
      </c>
      <c r="B497" s="14" t="s">
        <v>4445</v>
      </c>
      <c r="C497" s="12" t="s">
        <v>2548</v>
      </c>
      <c r="D497" s="12" t="s">
        <v>2555</v>
      </c>
      <c r="E497" s="12" t="s">
        <v>2556</v>
      </c>
      <c r="F497" s="12" t="s">
        <v>2557</v>
      </c>
      <c r="G497" s="12" t="s">
        <v>2558</v>
      </c>
      <c r="H497" s="12" t="s">
        <v>11</v>
      </c>
      <c r="J497" s="12" t="s">
        <v>441</v>
      </c>
      <c r="K497" s="12" t="s">
        <v>1934</v>
      </c>
      <c r="L497" s="12" t="s">
        <v>618</v>
      </c>
      <c r="M497" s="12" t="s">
        <v>107</v>
      </c>
      <c r="N497" s="12" t="s">
        <v>2559</v>
      </c>
      <c r="O497" s="12" t="s">
        <v>109</v>
      </c>
    </row>
    <row r="498" spans="1:15" x14ac:dyDescent="0.25">
      <c r="A498" s="12" t="s">
        <v>4286</v>
      </c>
      <c r="B498" s="14" t="s">
        <v>4445</v>
      </c>
      <c r="C498" s="12" t="s">
        <v>987</v>
      </c>
      <c r="D498" s="12" t="s">
        <v>988</v>
      </c>
      <c r="E498" s="12" t="s">
        <v>989</v>
      </c>
      <c r="F498" s="12" t="s">
        <v>990</v>
      </c>
      <c r="G498" s="12" t="s">
        <v>4405</v>
      </c>
      <c r="H498" s="12" t="s">
        <v>11</v>
      </c>
      <c r="J498" s="12" t="s">
        <v>885</v>
      </c>
      <c r="K498" s="12" t="s">
        <v>886</v>
      </c>
      <c r="L498" s="12" t="s">
        <v>991</v>
      </c>
      <c r="M498" s="12" t="s">
        <v>107</v>
      </c>
      <c r="N498" s="12" t="s">
        <v>992</v>
      </c>
      <c r="O498" s="12" t="s">
        <v>109</v>
      </c>
    </row>
    <row r="499" spans="1:15" x14ac:dyDescent="0.25">
      <c r="A499" s="12" t="s">
        <v>4285</v>
      </c>
      <c r="B499" s="14" t="s">
        <v>4445</v>
      </c>
      <c r="C499" s="12" t="s">
        <v>3277</v>
      </c>
      <c r="D499" s="12" t="s">
        <v>3278</v>
      </c>
      <c r="J499" s="12" t="s">
        <v>3034</v>
      </c>
      <c r="K499" s="12" t="s">
        <v>2097</v>
      </c>
      <c r="L499" s="12" t="s">
        <v>361</v>
      </c>
      <c r="M499" s="12" t="s">
        <v>2838</v>
      </c>
    </row>
    <row r="500" spans="1:15" x14ac:dyDescent="0.25">
      <c r="A500" s="12" t="s">
        <v>4285</v>
      </c>
      <c r="B500" s="15" t="s">
        <v>4445</v>
      </c>
      <c r="C500" s="12" t="s">
        <v>3279</v>
      </c>
      <c r="D500" s="12" t="s">
        <v>3280</v>
      </c>
      <c r="E500" s="12" t="s">
        <v>3281</v>
      </c>
      <c r="F500" s="12" t="s">
        <v>3282</v>
      </c>
      <c r="G500" s="12" t="s">
        <v>73</v>
      </c>
      <c r="H500" s="12" t="s">
        <v>11</v>
      </c>
      <c r="J500" s="12" t="s">
        <v>280</v>
      </c>
      <c r="K500" s="12" t="s">
        <v>2862</v>
      </c>
      <c r="L500" s="12" t="s">
        <v>683</v>
      </c>
      <c r="M500" s="12" t="s">
        <v>2829</v>
      </c>
      <c r="N500" s="12" t="s">
        <v>3283</v>
      </c>
    </row>
    <row r="501" spans="1:15" x14ac:dyDescent="0.25">
      <c r="A501" s="12" t="s">
        <v>4285</v>
      </c>
      <c r="B501" s="14" t="s">
        <v>4445</v>
      </c>
      <c r="C501" s="12" t="s">
        <v>3284</v>
      </c>
      <c r="D501" s="12" t="s">
        <v>3285</v>
      </c>
      <c r="E501" s="12" t="s">
        <v>3286</v>
      </c>
      <c r="F501" s="12" t="s">
        <v>3287</v>
      </c>
      <c r="G501" s="12" t="s">
        <v>73</v>
      </c>
      <c r="H501" s="12" t="s">
        <v>11</v>
      </c>
      <c r="J501" s="12" t="s">
        <v>280</v>
      </c>
      <c r="K501" s="12" t="s">
        <v>2862</v>
      </c>
      <c r="L501" s="12" t="s">
        <v>683</v>
      </c>
      <c r="M501" s="12" t="s">
        <v>2829</v>
      </c>
      <c r="N501" s="12" t="s">
        <v>3288</v>
      </c>
    </row>
    <row r="502" spans="1:15" x14ac:dyDescent="0.25">
      <c r="A502" s="12" t="s">
        <v>4285</v>
      </c>
      <c r="B502" s="15" t="s">
        <v>4446</v>
      </c>
      <c r="C502" s="12" t="s">
        <v>3289</v>
      </c>
      <c r="D502" s="12" t="s">
        <v>3290</v>
      </c>
      <c r="E502" s="12" t="s">
        <v>3291</v>
      </c>
      <c r="F502" s="12" t="s">
        <v>3292</v>
      </c>
      <c r="G502" s="12" t="s">
        <v>4381</v>
      </c>
      <c r="H502" s="12" t="s">
        <v>11</v>
      </c>
      <c r="J502" s="12" t="s">
        <v>280</v>
      </c>
      <c r="K502" s="12" t="s">
        <v>2862</v>
      </c>
      <c r="L502" s="12" t="s">
        <v>683</v>
      </c>
      <c r="M502" s="12" t="s">
        <v>2829</v>
      </c>
      <c r="N502" s="12" t="s">
        <v>3293</v>
      </c>
    </row>
    <row r="503" spans="1:15" x14ac:dyDescent="0.25">
      <c r="A503" s="12" t="s">
        <v>4285</v>
      </c>
      <c r="B503" s="14" t="s">
        <v>4445</v>
      </c>
      <c r="C503" s="12" t="s">
        <v>3294</v>
      </c>
      <c r="D503" s="12" t="s">
        <v>3295</v>
      </c>
      <c r="E503" s="12" t="s">
        <v>3296</v>
      </c>
      <c r="F503" s="12" t="s">
        <v>3297</v>
      </c>
      <c r="G503" s="12" t="s">
        <v>73</v>
      </c>
      <c r="H503" s="12" t="s">
        <v>11</v>
      </c>
      <c r="L503" s="12" t="s">
        <v>3298</v>
      </c>
      <c r="M503" s="12" t="s">
        <v>1624</v>
      </c>
      <c r="N503" s="12" t="s">
        <v>3299</v>
      </c>
      <c r="O503" s="12" t="s">
        <v>1122</v>
      </c>
    </row>
    <row r="504" spans="1:15" x14ac:dyDescent="0.25">
      <c r="A504" s="12" t="s">
        <v>4285</v>
      </c>
      <c r="B504" s="14" t="s">
        <v>4445</v>
      </c>
      <c r="C504" s="12" t="s">
        <v>3294</v>
      </c>
      <c r="D504" s="12" t="s">
        <v>3300</v>
      </c>
      <c r="E504" s="12" t="s">
        <v>3296</v>
      </c>
      <c r="F504" s="12" t="s">
        <v>3301</v>
      </c>
      <c r="G504" s="12" t="s">
        <v>73</v>
      </c>
      <c r="H504" s="12" t="s">
        <v>11</v>
      </c>
      <c r="J504" s="12" t="s">
        <v>280</v>
      </c>
      <c r="K504" s="12" t="s">
        <v>2862</v>
      </c>
      <c r="L504" s="12" t="s">
        <v>683</v>
      </c>
      <c r="M504" s="12" t="s">
        <v>2829</v>
      </c>
      <c r="N504" s="12" t="s">
        <v>3299</v>
      </c>
    </row>
    <row r="505" spans="1:15" x14ac:dyDescent="0.25">
      <c r="A505" s="12" t="s">
        <v>4285</v>
      </c>
      <c r="B505" s="14" t="s">
        <v>4445</v>
      </c>
      <c r="C505" s="12" t="s">
        <v>3302</v>
      </c>
      <c r="D505" s="12" t="s">
        <v>3303</v>
      </c>
      <c r="E505" s="12" t="s">
        <v>3304</v>
      </c>
      <c r="F505" s="12" t="s">
        <v>3305</v>
      </c>
      <c r="G505" s="12" t="s">
        <v>73</v>
      </c>
      <c r="H505" s="12" t="s">
        <v>11</v>
      </c>
      <c r="J505" s="12" t="s">
        <v>280</v>
      </c>
      <c r="K505" s="12" t="s">
        <v>2862</v>
      </c>
      <c r="L505" s="12" t="s">
        <v>2909</v>
      </c>
      <c r="M505" s="12" t="s">
        <v>2829</v>
      </c>
      <c r="N505" s="12" t="s">
        <v>3306</v>
      </c>
      <c r="O505" s="12" t="s">
        <v>1122</v>
      </c>
    </row>
    <row r="506" spans="1:15" x14ac:dyDescent="0.25">
      <c r="A506" s="12" t="s">
        <v>4284</v>
      </c>
      <c r="B506" s="14" t="s">
        <v>4445</v>
      </c>
      <c r="C506" s="12" t="s">
        <v>2554</v>
      </c>
      <c r="D506" s="12" t="s">
        <v>2561</v>
      </c>
      <c r="E506" s="12" t="s">
        <v>2562</v>
      </c>
      <c r="F506" s="12" t="s">
        <v>2563</v>
      </c>
      <c r="G506" s="12" t="s">
        <v>98</v>
      </c>
      <c r="H506" s="12" t="s">
        <v>10</v>
      </c>
      <c r="J506" s="12" t="s">
        <v>260</v>
      </c>
      <c r="K506" s="12" t="s">
        <v>497</v>
      </c>
      <c r="L506" s="12" t="s">
        <v>76</v>
      </c>
      <c r="M506" s="12" t="s">
        <v>107</v>
      </c>
      <c r="N506" s="12" t="s">
        <v>2564</v>
      </c>
      <c r="O506" s="12" t="s">
        <v>127</v>
      </c>
    </row>
    <row r="507" spans="1:15" x14ac:dyDescent="0.25">
      <c r="A507" s="12" t="s">
        <v>4287</v>
      </c>
      <c r="B507" s="14" t="s">
        <v>4445</v>
      </c>
      <c r="C507" s="12" t="s">
        <v>2554</v>
      </c>
      <c r="D507" s="12" t="s">
        <v>2561</v>
      </c>
      <c r="E507" s="12" t="s">
        <v>2562</v>
      </c>
      <c r="F507" s="12" t="s">
        <v>2563</v>
      </c>
      <c r="G507" s="12" t="s">
        <v>98</v>
      </c>
      <c r="J507" s="12" t="s">
        <v>260</v>
      </c>
      <c r="K507" s="12" t="s">
        <v>3456</v>
      </c>
      <c r="L507" s="12" t="s">
        <v>76</v>
      </c>
      <c r="M507" s="12" t="s">
        <v>3495</v>
      </c>
      <c r="N507" s="12" t="s">
        <v>2564</v>
      </c>
      <c r="O507" s="12" t="s">
        <v>127</v>
      </c>
    </row>
    <row r="508" spans="1:15" x14ac:dyDescent="0.25">
      <c r="A508" s="12" t="s">
        <v>4286</v>
      </c>
      <c r="B508" s="14" t="s">
        <v>4445</v>
      </c>
      <c r="C508" s="12" t="s">
        <v>327</v>
      </c>
      <c r="D508" s="12" t="s">
        <v>328</v>
      </c>
      <c r="E508" s="12" t="s">
        <v>329</v>
      </c>
      <c r="F508" s="12" t="s">
        <v>330</v>
      </c>
      <c r="G508" s="12" t="s">
        <v>73</v>
      </c>
      <c r="H508" s="12" t="s">
        <v>11</v>
      </c>
      <c r="J508" s="12" t="s">
        <v>152</v>
      </c>
      <c r="K508" s="12" t="s">
        <v>331</v>
      </c>
      <c r="L508" s="12" t="s">
        <v>332</v>
      </c>
      <c r="M508" s="12" t="s">
        <v>107</v>
      </c>
      <c r="N508" s="12" t="s">
        <v>333</v>
      </c>
      <c r="O508" s="12" t="s">
        <v>127</v>
      </c>
    </row>
    <row r="509" spans="1:15" x14ac:dyDescent="0.25">
      <c r="A509" s="12" t="s">
        <v>4284</v>
      </c>
      <c r="B509" s="14" t="s">
        <v>4445</v>
      </c>
      <c r="C509" s="12" t="s">
        <v>1912</v>
      </c>
      <c r="D509" s="12" t="s">
        <v>1913</v>
      </c>
      <c r="E509" s="12" t="s">
        <v>1914</v>
      </c>
      <c r="F509" s="12" t="s">
        <v>1915</v>
      </c>
      <c r="G509" s="12" t="s">
        <v>1916</v>
      </c>
      <c r="H509" s="12" t="s">
        <v>13</v>
      </c>
      <c r="J509" s="12" t="s">
        <v>152</v>
      </c>
      <c r="K509" s="12" t="s">
        <v>514</v>
      </c>
      <c r="L509" s="12" t="s">
        <v>420</v>
      </c>
      <c r="M509" s="12" t="s">
        <v>107</v>
      </c>
      <c r="N509" s="12" t="s">
        <v>1917</v>
      </c>
      <c r="O509" s="12" t="s">
        <v>127</v>
      </c>
    </row>
    <row r="510" spans="1:15" x14ac:dyDescent="0.25">
      <c r="A510" s="12" t="s">
        <v>4285</v>
      </c>
      <c r="B510" s="14" t="s">
        <v>4445</v>
      </c>
      <c r="C510" s="12" t="s">
        <v>3307</v>
      </c>
      <c r="D510" s="12" t="s">
        <v>3308</v>
      </c>
      <c r="E510" s="12" t="s">
        <v>3309</v>
      </c>
      <c r="F510" s="12" t="s">
        <v>3310</v>
      </c>
      <c r="G510" s="12" t="s">
        <v>3311</v>
      </c>
      <c r="H510" s="12" t="s">
        <v>11</v>
      </c>
      <c r="M510" s="12" t="s">
        <v>1624</v>
      </c>
    </row>
    <row r="511" spans="1:15" x14ac:dyDescent="0.25">
      <c r="A511" s="12" t="s">
        <v>4284</v>
      </c>
      <c r="B511" s="14" t="s">
        <v>4445</v>
      </c>
      <c r="C511" s="12" t="s">
        <v>1918</v>
      </c>
      <c r="D511" s="12" t="s">
        <v>1919</v>
      </c>
      <c r="E511" s="12" t="s">
        <v>1920</v>
      </c>
      <c r="F511" s="12" t="s">
        <v>1921</v>
      </c>
      <c r="G511" s="12" t="s">
        <v>1922</v>
      </c>
      <c r="H511" s="12" t="s">
        <v>11</v>
      </c>
      <c r="M511" s="12" t="s">
        <v>99</v>
      </c>
      <c r="N511" s="12" t="s">
        <v>503</v>
      </c>
    </row>
    <row r="512" spans="1:15" x14ac:dyDescent="0.25">
      <c r="A512" s="12" t="s">
        <v>4285</v>
      </c>
      <c r="B512" s="14" t="s">
        <v>4445</v>
      </c>
      <c r="C512" s="12" t="s">
        <v>3312</v>
      </c>
      <c r="D512" s="12" t="s">
        <v>3313</v>
      </c>
      <c r="E512" s="12" t="s">
        <v>3314</v>
      </c>
      <c r="F512" s="12" t="s">
        <v>3315</v>
      </c>
      <c r="G512" s="12" t="s">
        <v>4382</v>
      </c>
      <c r="H512" s="12" t="s">
        <v>11</v>
      </c>
      <c r="J512" s="12" t="s">
        <v>152</v>
      </c>
      <c r="K512" s="12" t="s">
        <v>2862</v>
      </c>
      <c r="L512" s="12" t="s">
        <v>3316</v>
      </c>
      <c r="M512" s="12" t="s">
        <v>2829</v>
      </c>
      <c r="N512" s="12" t="s">
        <v>3317</v>
      </c>
      <c r="O512" s="12" t="s">
        <v>1112</v>
      </c>
    </row>
    <row r="513" spans="1:15" x14ac:dyDescent="0.25">
      <c r="A513" s="12" t="s">
        <v>4285</v>
      </c>
      <c r="B513" s="14" t="s">
        <v>4445</v>
      </c>
      <c r="C513" s="12" t="s">
        <v>3318</v>
      </c>
      <c r="D513" s="12" t="s">
        <v>3319</v>
      </c>
      <c r="E513" s="12" t="s">
        <v>3320</v>
      </c>
      <c r="F513" s="12" t="s">
        <v>3321</v>
      </c>
      <c r="H513" s="12" t="s">
        <v>11</v>
      </c>
      <c r="K513" s="12" t="s">
        <v>28</v>
      </c>
      <c r="L513" s="12" t="s">
        <v>2381</v>
      </c>
      <c r="M513" s="12" t="s">
        <v>367</v>
      </c>
    </row>
    <row r="514" spans="1:15" x14ac:dyDescent="0.25">
      <c r="A514" s="12" t="s">
        <v>4285</v>
      </c>
      <c r="B514" s="14" t="s">
        <v>4445</v>
      </c>
      <c r="C514" s="12" t="s">
        <v>3322</v>
      </c>
      <c r="D514" s="12" t="s">
        <v>3323</v>
      </c>
      <c r="E514" s="12" t="s">
        <v>3324</v>
      </c>
      <c r="F514" s="12" t="s">
        <v>3325</v>
      </c>
      <c r="H514" s="12" t="s">
        <v>11</v>
      </c>
      <c r="K514" s="12" t="s">
        <v>28</v>
      </c>
      <c r="L514" s="12" t="s">
        <v>2381</v>
      </c>
      <c r="M514" s="12" t="s">
        <v>367</v>
      </c>
    </row>
    <row r="515" spans="1:15" x14ac:dyDescent="0.25">
      <c r="A515" s="12" t="s">
        <v>4285</v>
      </c>
      <c r="B515" s="14" t="s">
        <v>4445</v>
      </c>
      <c r="C515" s="12" t="s">
        <v>3326</v>
      </c>
      <c r="D515" s="12" t="s">
        <v>3327</v>
      </c>
      <c r="E515" s="12" t="s">
        <v>3328</v>
      </c>
      <c r="F515" s="12" t="s">
        <v>3064</v>
      </c>
      <c r="H515" s="12" t="s">
        <v>11</v>
      </c>
      <c r="K515" s="12" t="s">
        <v>28</v>
      </c>
      <c r="L515" s="12" t="s">
        <v>2381</v>
      </c>
      <c r="M515" s="12" t="s">
        <v>367</v>
      </c>
    </row>
    <row r="516" spans="1:15" x14ac:dyDescent="0.25">
      <c r="A516" s="12" t="s">
        <v>4285</v>
      </c>
      <c r="B516" s="14" t="s">
        <v>4445</v>
      </c>
      <c r="C516" s="12" t="s">
        <v>3329</v>
      </c>
      <c r="D516" s="12" t="s">
        <v>3330</v>
      </c>
      <c r="E516" s="12" t="s">
        <v>3331</v>
      </c>
      <c r="F516" s="12" t="s">
        <v>3332</v>
      </c>
      <c r="H516" s="12" t="s">
        <v>11</v>
      </c>
      <c r="K516" s="12" t="s">
        <v>3230</v>
      </c>
      <c r="L516" s="12" t="s">
        <v>3079</v>
      </c>
      <c r="M516" s="12" t="s">
        <v>367</v>
      </c>
    </row>
    <row r="517" spans="1:15" x14ac:dyDescent="0.25">
      <c r="A517" s="12" t="s">
        <v>4460</v>
      </c>
      <c r="B517" s="15" t="s">
        <v>4446</v>
      </c>
      <c r="C517" s="12" t="s">
        <v>1515</v>
      </c>
      <c r="D517" s="12" t="s">
        <v>1516</v>
      </c>
      <c r="E517" s="12" t="s">
        <v>1517</v>
      </c>
      <c r="F517" s="12" t="s">
        <v>1498</v>
      </c>
      <c r="G517" s="12" t="s">
        <v>73</v>
      </c>
      <c r="H517" s="12" t="s">
        <v>11</v>
      </c>
      <c r="I517" s="12" t="s">
        <v>1492</v>
      </c>
      <c r="L517" s="12" t="s">
        <v>1503</v>
      </c>
      <c r="M517" s="12" t="s">
        <v>99</v>
      </c>
      <c r="N517" s="12" t="s">
        <v>503</v>
      </c>
      <c r="O517" s="12" t="s">
        <v>1112</v>
      </c>
    </row>
    <row r="518" spans="1:15" x14ac:dyDescent="0.25">
      <c r="A518" s="12" t="s">
        <v>4287</v>
      </c>
      <c r="B518" s="14" t="s">
        <v>4445</v>
      </c>
      <c r="C518" s="12" t="s">
        <v>3922</v>
      </c>
      <c r="D518" s="12" t="s">
        <v>3923</v>
      </c>
      <c r="E518" s="12" t="s">
        <v>3924</v>
      </c>
      <c r="F518" s="12" t="s">
        <v>3925</v>
      </c>
      <c r="G518" s="12" t="s">
        <v>98</v>
      </c>
      <c r="H518" s="12" t="s">
        <v>14</v>
      </c>
      <c r="J518" s="12" t="s">
        <v>260</v>
      </c>
      <c r="K518" s="12" t="s">
        <v>3926</v>
      </c>
      <c r="L518" s="12" t="s">
        <v>76</v>
      </c>
      <c r="M518" s="12" t="s">
        <v>3495</v>
      </c>
      <c r="N518" s="12" t="s">
        <v>3927</v>
      </c>
      <c r="O518" s="12" t="s">
        <v>3880</v>
      </c>
    </row>
    <row r="519" spans="1:15" x14ac:dyDescent="0.25">
      <c r="A519" s="12" t="s">
        <v>4286</v>
      </c>
      <c r="B519" s="15" t="s">
        <v>4446</v>
      </c>
      <c r="C519" s="12" t="s">
        <v>445</v>
      </c>
      <c r="D519" s="12" t="s">
        <v>446</v>
      </c>
      <c r="E519" s="12" t="s">
        <v>447</v>
      </c>
      <c r="F519" s="12" t="s">
        <v>448</v>
      </c>
      <c r="G519" s="12" t="s">
        <v>114</v>
      </c>
      <c r="H519" s="12" t="s">
        <v>11</v>
      </c>
      <c r="J519" s="12" t="s">
        <v>105</v>
      </c>
      <c r="K519" s="12" t="s">
        <v>23</v>
      </c>
      <c r="L519" s="12" t="s">
        <v>449</v>
      </c>
      <c r="M519" s="12" t="s">
        <v>107</v>
      </c>
      <c r="N519" s="12" t="s">
        <v>450</v>
      </c>
      <c r="O519" s="12" t="s">
        <v>109</v>
      </c>
    </row>
    <row r="520" spans="1:15" ht="15" customHeight="1" x14ac:dyDescent="0.25">
      <c r="A520" s="12" t="s">
        <v>4286</v>
      </c>
      <c r="B520" s="15" t="s">
        <v>4446</v>
      </c>
      <c r="C520" s="12" t="s">
        <v>451</v>
      </c>
      <c r="D520" s="12" t="s">
        <v>452</v>
      </c>
      <c r="E520" s="12" t="s">
        <v>447</v>
      </c>
      <c r="F520" s="12" t="s">
        <v>453</v>
      </c>
      <c r="G520" s="12" t="s">
        <v>114</v>
      </c>
      <c r="H520" s="12" t="s">
        <v>11</v>
      </c>
      <c r="J520" s="12" t="s">
        <v>454</v>
      </c>
      <c r="K520" s="12" t="s">
        <v>346</v>
      </c>
      <c r="L520" s="12" t="s">
        <v>449</v>
      </c>
      <c r="M520" s="12" t="s">
        <v>107</v>
      </c>
      <c r="N520" s="12" t="s">
        <v>455</v>
      </c>
      <c r="O520" s="12" t="s">
        <v>109</v>
      </c>
    </row>
    <row r="521" spans="1:15" ht="15" customHeight="1" x14ac:dyDescent="0.25">
      <c r="A521" s="12" t="s">
        <v>4460</v>
      </c>
      <c r="B521" s="15" t="s">
        <v>4446</v>
      </c>
      <c r="C521" s="12" t="s">
        <v>1613</v>
      </c>
      <c r="D521" s="1" t="s">
        <v>4494</v>
      </c>
      <c r="E521" s="12" t="s">
        <v>1614</v>
      </c>
      <c r="F521" s="12" t="s">
        <v>1615</v>
      </c>
      <c r="J521" s="12" t="s">
        <v>1616</v>
      </c>
      <c r="M521" s="12" t="s">
        <v>1617</v>
      </c>
      <c r="N521" s="12" t="s">
        <v>1618</v>
      </c>
      <c r="O521" s="12" t="s">
        <v>1548</v>
      </c>
    </row>
    <row r="522" spans="1:15" x14ac:dyDescent="0.25">
      <c r="A522" s="12" t="s">
        <v>4460</v>
      </c>
      <c r="B522" s="15" t="s">
        <v>4446</v>
      </c>
      <c r="C522" s="12" t="s">
        <v>1596</v>
      </c>
      <c r="M522" s="12" t="s">
        <v>1547</v>
      </c>
    </row>
    <row r="523" spans="1:15" x14ac:dyDescent="0.25">
      <c r="A523" s="12" t="s">
        <v>4460</v>
      </c>
      <c r="B523" s="15" t="s">
        <v>4446</v>
      </c>
      <c r="C523" s="12" t="s">
        <v>1594</v>
      </c>
      <c r="M523" s="12" t="s">
        <v>1547</v>
      </c>
    </row>
    <row r="524" spans="1:15" x14ac:dyDescent="0.25">
      <c r="A524" s="12" t="s">
        <v>4460</v>
      </c>
      <c r="B524" s="15" t="s">
        <v>4446</v>
      </c>
      <c r="C524" s="12" t="s">
        <v>1595</v>
      </c>
      <c r="M524" s="12" t="s">
        <v>1547</v>
      </c>
    </row>
    <row r="525" spans="1:15" x14ac:dyDescent="0.25">
      <c r="A525" s="12" t="s">
        <v>4284</v>
      </c>
      <c r="B525" s="14" t="s">
        <v>4445</v>
      </c>
      <c r="C525" s="12" t="s">
        <v>2565</v>
      </c>
      <c r="D525" s="12" t="s">
        <v>2570</v>
      </c>
      <c r="E525" s="12" t="s">
        <v>2571</v>
      </c>
      <c r="F525" s="12" t="s">
        <v>2572</v>
      </c>
      <c r="G525" s="12" t="s">
        <v>2573</v>
      </c>
      <c r="H525" s="12" t="s">
        <v>11</v>
      </c>
      <c r="J525" s="12" t="s">
        <v>2574</v>
      </c>
      <c r="K525" s="12" t="s">
        <v>209</v>
      </c>
      <c r="L525" s="12" t="s">
        <v>2575</v>
      </c>
      <c r="M525" s="12" t="s">
        <v>107</v>
      </c>
      <c r="N525" s="12" t="s">
        <v>2576</v>
      </c>
      <c r="O525" s="12" t="s">
        <v>109</v>
      </c>
    </row>
    <row r="526" spans="1:15" x14ac:dyDescent="0.25">
      <c r="A526" s="12" t="s">
        <v>4284</v>
      </c>
      <c r="B526" s="14" t="s">
        <v>4445</v>
      </c>
      <c r="C526" s="12" t="s">
        <v>2569</v>
      </c>
      <c r="D526" s="12" t="s">
        <v>2578</v>
      </c>
      <c r="E526" s="12" t="s">
        <v>2579</v>
      </c>
      <c r="F526" s="12" t="s">
        <v>2580</v>
      </c>
      <c r="G526" s="12" t="s">
        <v>2581</v>
      </c>
      <c r="H526" s="12" t="s">
        <v>11</v>
      </c>
      <c r="J526" s="12" t="s">
        <v>2574</v>
      </c>
      <c r="K526" s="12" t="s">
        <v>209</v>
      </c>
      <c r="L526" s="12" t="s">
        <v>2575</v>
      </c>
      <c r="M526" s="12" t="s">
        <v>107</v>
      </c>
      <c r="N526" s="12" t="s">
        <v>2582</v>
      </c>
      <c r="O526" s="12" t="s">
        <v>109</v>
      </c>
    </row>
    <row r="527" spans="1:15" x14ac:dyDescent="0.25">
      <c r="A527" s="12" t="s">
        <v>4284</v>
      </c>
      <c r="B527" s="14" t="s">
        <v>4445</v>
      </c>
      <c r="C527" s="12" t="s">
        <v>2577</v>
      </c>
      <c r="D527" s="12" t="s">
        <v>2584</v>
      </c>
      <c r="E527" s="12" t="s">
        <v>2585</v>
      </c>
      <c r="F527" s="12" t="s">
        <v>2586</v>
      </c>
      <c r="G527" s="12" t="s">
        <v>2587</v>
      </c>
      <c r="H527" s="12" t="s">
        <v>11</v>
      </c>
      <c r="J527" s="12" t="s">
        <v>2588</v>
      </c>
      <c r="K527" s="12" t="s">
        <v>209</v>
      </c>
      <c r="L527" s="12" t="s">
        <v>2575</v>
      </c>
      <c r="M527" s="12" t="s">
        <v>107</v>
      </c>
      <c r="N527" s="12" t="s">
        <v>2589</v>
      </c>
      <c r="O527" s="12" t="s">
        <v>109</v>
      </c>
    </row>
    <row r="528" spans="1:15" x14ac:dyDescent="0.25">
      <c r="A528" s="12" t="s">
        <v>4460</v>
      </c>
      <c r="B528" s="14" t="s">
        <v>4445</v>
      </c>
      <c r="C528" s="12" t="s">
        <v>1459</v>
      </c>
      <c r="D528" s="12" t="s">
        <v>1460</v>
      </c>
      <c r="E528" s="12" t="s">
        <v>1461</v>
      </c>
      <c r="F528" s="12" t="s">
        <v>1160</v>
      </c>
      <c r="G528" s="12" t="s">
        <v>1462</v>
      </c>
      <c r="H528" s="12" t="s">
        <v>11</v>
      </c>
      <c r="M528" s="12" t="s">
        <v>99</v>
      </c>
    </row>
    <row r="529" spans="1:15" x14ac:dyDescent="0.25">
      <c r="A529" s="12" t="s">
        <v>4285</v>
      </c>
      <c r="B529" s="15" t="s">
        <v>4445</v>
      </c>
      <c r="C529" s="12" t="s">
        <v>3333</v>
      </c>
      <c r="D529" s="12" t="s">
        <v>3334</v>
      </c>
      <c r="E529" s="12" t="s">
        <v>3335</v>
      </c>
      <c r="F529" s="12" t="s">
        <v>3336</v>
      </c>
      <c r="G529" s="12" t="s">
        <v>3337</v>
      </c>
      <c r="H529" s="12" t="s">
        <v>11</v>
      </c>
      <c r="M529" s="12" t="s">
        <v>1624</v>
      </c>
    </row>
    <row r="530" spans="1:15" x14ac:dyDescent="0.25">
      <c r="A530" s="12" t="s">
        <v>4285</v>
      </c>
      <c r="B530" s="14" t="s">
        <v>4445</v>
      </c>
      <c r="C530" s="12" t="s">
        <v>3338</v>
      </c>
      <c r="D530" s="12" t="s">
        <v>3339</v>
      </c>
      <c r="E530" s="12" t="s">
        <v>3340</v>
      </c>
      <c r="F530" s="12" t="s">
        <v>3341</v>
      </c>
      <c r="G530" s="12" t="s">
        <v>191</v>
      </c>
      <c r="H530" s="12" t="s">
        <v>11</v>
      </c>
      <c r="J530" s="12" t="s">
        <v>260</v>
      </c>
      <c r="K530" s="12" t="s">
        <v>3114</v>
      </c>
      <c r="L530" s="12" t="s">
        <v>3115</v>
      </c>
      <c r="M530" s="12" t="s">
        <v>2829</v>
      </c>
      <c r="N530" s="12" t="s">
        <v>3342</v>
      </c>
      <c r="O530" s="12" t="s">
        <v>1144</v>
      </c>
    </row>
    <row r="531" spans="1:15" x14ac:dyDescent="0.25">
      <c r="A531" s="12" t="s">
        <v>4285</v>
      </c>
      <c r="B531" s="14" t="s">
        <v>4445</v>
      </c>
      <c r="C531" s="12" t="s">
        <v>3343</v>
      </c>
      <c r="D531" s="12" t="s">
        <v>3344</v>
      </c>
      <c r="E531" s="12" t="s">
        <v>3345</v>
      </c>
      <c r="F531" s="12" t="s">
        <v>3346</v>
      </c>
      <c r="G531" s="12" t="s">
        <v>3347</v>
      </c>
      <c r="H531" s="12" t="s">
        <v>11</v>
      </c>
      <c r="J531" s="12" t="s">
        <v>152</v>
      </c>
      <c r="K531" s="12" t="s">
        <v>3175</v>
      </c>
      <c r="L531" s="12" t="s">
        <v>449</v>
      </c>
      <c r="M531" s="12" t="s">
        <v>2829</v>
      </c>
      <c r="N531" s="12" t="s">
        <v>3348</v>
      </c>
    </row>
    <row r="532" spans="1:15" x14ac:dyDescent="0.25">
      <c r="A532" s="12" t="s">
        <v>4287</v>
      </c>
      <c r="B532" s="14" t="s">
        <v>4445</v>
      </c>
      <c r="C532" s="12" t="s">
        <v>3933</v>
      </c>
      <c r="D532" s="12" t="s">
        <v>3934</v>
      </c>
      <c r="E532" s="12" t="s">
        <v>3935</v>
      </c>
      <c r="F532" s="12" t="s">
        <v>3936</v>
      </c>
      <c r="G532" s="12" t="s">
        <v>3937</v>
      </c>
      <c r="H532" s="12" t="s">
        <v>11</v>
      </c>
      <c r="J532" s="12" t="s">
        <v>260</v>
      </c>
      <c r="K532" s="12" t="s">
        <v>141</v>
      </c>
      <c r="L532" s="12" t="s">
        <v>1780</v>
      </c>
      <c r="M532" s="12" t="s">
        <v>3495</v>
      </c>
      <c r="N532" s="12" t="s">
        <v>3938</v>
      </c>
      <c r="O532" s="12" t="s">
        <v>127</v>
      </c>
    </row>
    <row r="533" spans="1:15" x14ac:dyDescent="0.25">
      <c r="A533" s="12" t="s">
        <v>4287</v>
      </c>
      <c r="B533" s="14" t="s">
        <v>4445</v>
      </c>
      <c r="C533" s="12" t="s">
        <v>3939</v>
      </c>
      <c r="D533" s="12" t="s">
        <v>3940</v>
      </c>
      <c r="E533" s="12" t="s">
        <v>3941</v>
      </c>
      <c r="F533" s="12" t="s">
        <v>3942</v>
      </c>
      <c r="G533" s="12" t="s">
        <v>3943</v>
      </c>
      <c r="H533" s="12" t="s">
        <v>10</v>
      </c>
      <c r="J533" s="12" t="s">
        <v>260</v>
      </c>
      <c r="K533" s="12" t="s">
        <v>141</v>
      </c>
      <c r="L533" s="12" t="s">
        <v>443</v>
      </c>
      <c r="M533" s="12" t="s">
        <v>3495</v>
      </c>
      <c r="N533" s="12" t="s">
        <v>3944</v>
      </c>
      <c r="O533" s="12" t="s">
        <v>127</v>
      </c>
    </row>
    <row r="534" spans="1:15" x14ac:dyDescent="0.25">
      <c r="A534" s="12" t="s">
        <v>4287</v>
      </c>
      <c r="B534" s="14" t="s">
        <v>4445</v>
      </c>
      <c r="C534" s="12" t="s">
        <v>3945</v>
      </c>
      <c r="D534" s="12" t="s">
        <v>3946</v>
      </c>
      <c r="E534" s="12" t="s">
        <v>3947</v>
      </c>
      <c r="F534" s="12" t="s">
        <v>3948</v>
      </c>
      <c r="G534" s="12" t="s">
        <v>3949</v>
      </c>
      <c r="H534" s="12" t="s">
        <v>11</v>
      </c>
      <c r="J534" s="12" t="s">
        <v>260</v>
      </c>
      <c r="K534" s="12" t="s">
        <v>141</v>
      </c>
      <c r="L534" s="12" t="s">
        <v>443</v>
      </c>
      <c r="M534" s="12" t="s">
        <v>3495</v>
      </c>
      <c r="N534" s="12" t="s">
        <v>3950</v>
      </c>
      <c r="O534" s="12" t="s">
        <v>127</v>
      </c>
    </row>
    <row r="535" spans="1:15" x14ac:dyDescent="0.25">
      <c r="A535" s="12" t="s">
        <v>4287</v>
      </c>
      <c r="B535" s="14" t="s">
        <v>4445</v>
      </c>
      <c r="C535" s="12" t="s">
        <v>3951</v>
      </c>
      <c r="D535" s="12" t="s">
        <v>3952</v>
      </c>
      <c r="E535" s="12" t="s">
        <v>3953</v>
      </c>
      <c r="F535" s="12" t="s">
        <v>3954</v>
      </c>
      <c r="G535" s="12" t="s">
        <v>3955</v>
      </c>
      <c r="H535" s="12" t="s">
        <v>10</v>
      </c>
      <c r="J535" s="12" t="s">
        <v>260</v>
      </c>
      <c r="K535" s="12" t="s">
        <v>141</v>
      </c>
      <c r="L535" s="12" t="s">
        <v>443</v>
      </c>
      <c r="M535" s="12" t="s">
        <v>3495</v>
      </c>
      <c r="N535" s="12" t="s">
        <v>3956</v>
      </c>
      <c r="O535" s="12" t="s">
        <v>127</v>
      </c>
    </row>
    <row r="536" spans="1:15" x14ac:dyDescent="0.25">
      <c r="A536" s="12" t="s">
        <v>4284</v>
      </c>
      <c r="B536" s="14" t="s">
        <v>4445</v>
      </c>
      <c r="C536" s="12" t="s">
        <v>2583</v>
      </c>
      <c r="D536" s="12" t="s">
        <v>2591</v>
      </c>
      <c r="E536" s="12" t="s">
        <v>2592</v>
      </c>
      <c r="F536" s="12" t="s">
        <v>2593</v>
      </c>
      <c r="G536" s="12" t="s">
        <v>2594</v>
      </c>
      <c r="H536" s="12" t="s">
        <v>10</v>
      </c>
      <c r="M536" s="12" t="s">
        <v>99</v>
      </c>
      <c r="N536" s="12" t="s">
        <v>503</v>
      </c>
    </row>
    <row r="537" spans="1:15" ht="409.5" x14ac:dyDescent="0.25">
      <c r="A537" s="12" t="s">
        <v>4284</v>
      </c>
      <c r="B537" s="14" t="s">
        <v>4445</v>
      </c>
      <c r="C537" s="12" t="s">
        <v>2590</v>
      </c>
      <c r="D537" s="12" t="s">
        <v>2596</v>
      </c>
      <c r="E537" s="12" t="s">
        <v>2597</v>
      </c>
      <c r="F537" s="12" t="s">
        <v>2598</v>
      </c>
      <c r="G537" s="1" t="s">
        <v>4495</v>
      </c>
      <c r="H537" s="12" t="s">
        <v>10</v>
      </c>
      <c r="J537" s="12" t="s">
        <v>260</v>
      </c>
      <c r="K537" s="12" t="s">
        <v>23</v>
      </c>
      <c r="L537" s="12" t="s">
        <v>262</v>
      </c>
      <c r="M537" s="12" t="s">
        <v>107</v>
      </c>
      <c r="N537" s="12" t="s">
        <v>2599</v>
      </c>
      <c r="O537" s="12" t="s">
        <v>127</v>
      </c>
    </row>
    <row r="538" spans="1:15" ht="24" customHeight="1" x14ac:dyDescent="0.25">
      <c r="A538" s="12" t="s">
        <v>4287</v>
      </c>
      <c r="B538" s="14" t="s">
        <v>4445</v>
      </c>
      <c r="C538" s="12" t="s">
        <v>2590</v>
      </c>
      <c r="D538" s="12" t="s">
        <v>2596</v>
      </c>
      <c r="E538" s="12" t="s">
        <v>2597</v>
      </c>
      <c r="F538" s="12" t="s">
        <v>2598</v>
      </c>
      <c r="G538" s="1" t="s">
        <v>4496</v>
      </c>
      <c r="H538" s="12" t="s">
        <v>10</v>
      </c>
      <c r="J538" s="12" t="s">
        <v>260</v>
      </c>
      <c r="K538" s="12" t="s">
        <v>23</v>
      </c>
      <c r="L538" s="12" t="s">
        <v>262</v>
      </c>
      <c r="M538" s="12" t="s">
        <v>3495</v>
      </c>
      <c r="N538" s="12" t="s">
        <v>2599</v>
      </c>
      <c r="O538" s="12" t="s">
        <v>127</v>
      </c>
    </row>
    <row r="539" spans="1:15" x14ac:dyDescent="0.25">
      <c r="A539" s="12" t="s">
        <v>4287</v>
      </c>
      <c r="B539" s="14" t="s">
        <v>4445</v>
      </c>
      <c r="C539" s="12" t="s">
        <v>3962</v>
      </c>
      <c r="D539" s="12" t="s">
        <v>4419</v>
      </c>
      <c r="E539" s="12" t="s">
        <v>3963</v>
      </c>
      <c r="F539" s="12" t="s">
        <v>3964</v>
      </c>
      <c r="G539" s="12" t="s">
        <v>3965</v>
      </c>
      <c r="J539" s="12" t="s">
        <v>3966</v>
      </c>
      <c r="K539" s="12" t="s">
        <v>2642</v>
      </c>
      <c r="L539" s="12" t="s">
        <v>3967</v>
      </c>
      <c r="M539" s="12" t="s">
        <v>3495</v>
      </c>
      <c r="N539" s="12" t="s">
        <v>3968</v>
      </c>
      <c r="O539" s="12" t="s">
        <v>3880</v>
      </c>
    </row>
    <row r="540" spans="1:15" x14ac:dyDescent="0.25">
      <c r="A540" s="12" t="s">
        <v>4286</v>
      </c>
      <c r="B540" s="14" t="s">
        <v>4445</v>
      </c>
      <c r="C540" s="12" t="s">
        <v>422</v>
      </c>
      <c r="D540" s="12" t="s">
        <v>423</v>
      </c>
      <c r="E540" s="12" t="s">
        <v>424</v>
      </c>
      <c r="F540" s="12" t="s">
        <v>425</v>
      </c>
      <c r="G540" s="12" t="s">
        <v>4393</v>
      </c>
      <c r="H540" s="12" t="s">
        <v>10</v>
      </c>
      <c r="J540" s="12" t="s">
        <v>426</v>
      </c>
      <c r="K540" s="12" t="s">
        <v>116</v>
      </c>
      <c r="L540" s="12" t="s">
        <v>332</v>
      </c>
      <c r="M540" s="12" t="s">
        <v>107</v>
      </c>
      <c r="N540" s="12" t="s">
        <v>427</v>
      </c>
      <c r="O540" s="12" t="s">
        <v>127</v>
      </c>
    </row>
    <row r="541" spans="1:15" x14ac:dyDescent="0.25">
      <c r="A541" s="12" t="s">
        <v>4287</v>
      </c>
      <c r="B541" s="14" t="s">
        <v>4445</v>
      </c>
      <c r="C541" s="12" t="s">
        <v>422</v>
      </c>
      <c r="D541" s="12" t="s">
        <v>423</v>
      </c>
      <c r="E541" s="12" t="s">
        <v>424</v>
      </c>
      <c r="F541" s="12" t="s">
        <v>425</v>
      </c>
      <c r="G541" s="12" t="s">
        <v>4393</v>
      </c>
      <c r="J541" s="12" t="s">
        <v>426</v>
      </c>
      <c r="K541" s="12" t="s">
        <v>2862</v>
      </c>
      <c r="L541" s="12" t="s">
        <v>332</v>
      </c>
      <c r="M541" s="12" t="s">
        <v>3495</v>
      </c>
      <c r="N541" s="12" t="s">
        <v>427</v>
      </c>
      <c r="O541" s="12" t="s">
        <v>3880</v>
      </c>
    </row>
    <row r="542" spans="1:15" x14ac:dyDescent="0.25">
      <c r="A542" s="12" t="s">
        <v>4286</v>
      </c>
      <c r="B542" s="14" t="s">
        <v>4445</v>
      </c>
      <c r="C542" s="12" t="s">
        <v>995</v>
      </c>
      <c r="D542" s="12" t="s">
        <v>996</v>
      </c>
      <c r="E542" s="12" t="s">
        <v>997</v>
      </c>
      <c r="F542" s="12" t="s">
        <v>998</v>
      </c>
      <c r="G542" s="12" t="s">
        <v>999</v>
      </c>
      <c r="H542" s="12" t="s">
        <v>11</v>
      </c>
      <c r="I542" s="12" t="s">
        <v>84</v>
      </c>
      <c r="L542" s="12" t="s">
        <v>76</v>
      </c>
      <c r="M542" s="12" t="s">
        <v>99</v>
      </c>
      <c r="O542" s="12" t="s">
        <v>78</v>
      </c>
    </row>
    <row r="543" spans="1:15" ht="409.5" x14ac:dyDescent="0.25">
      <c r="A543" s="12" t="s">
        <v>4287</v>
      </c>
      <c r="B543" s="14" t="s">
        <v>4445</v>
      </c>
      <c r="C543" s="12" t="s">
        <v>3969</v>
      </c>
      <c r="D543" s="12" t="s">
        <v>3970</v>
      </c>
      <c r="E543" s="12" t="s">
        <v>3971</v>
      </c>
      <c r="F543" s="12" t="s">
        <v>3972</v>
      </c>
      <c r="G543" s="1" t="s">
        <v>4497</v>
      </c>
      <c r="J543" s="12" t="s">
        <v>260</v>
      </c>
      <c r="K543" s="12" t="s">
        <v>23</v>
      </c>
      <c r="L543" s="12" t="s">
        <v>262</v>
      </c>
      <c r="M543" s="12" t="s">
        <v>3495</v>
      </c>
      <c r="N543" s="12" t="s">
        <v>3973</v>
      </c>
      <c r="O543" s="12" t="s">
        <v>127</v>
      </c>
    </row>
    <row r="544" spans="1:15" x14ac:dyDescent="0.25">
      <c r="A544" s="12" t="s">
        <v>4286</v>
      </c>
      <c r="B544" s="14" t="s">
        <v>4445</v>
      </c>
      <c r="C544" s="12" t="s">
        <v>1000</v>
      </c>
      <c r="D544" s="12" t="s">
        <v>1001</v>
      </c>
      <c r="E544" s="12" t="s">
        <v>1002</v>
      </c>
      <c r="F544" s="12" t="s">
        <v>1003</v>
      </c>
      <c r="G544" s="12" t="s">
        <v>1004</v>
      </c>
      <c r="H544" s="12" t="s">
        <v>10</v>
      </c>
      <c r="J544" s="12" t="s">
        <v>105</v>
      </c>
      <c r="K544" s="12" t="s">
        <v>23</v>
      </c>
      <c r="L544" s="12" t="s">
        <v>532</v>
      </c>
      <c r="M544" s="12" t="s">
        <v>107</v>
      </c>
      <c r="N544" s="12" t="s">
        <v>1005</v>
      </c>
      <c r="O544" s="12" t="s">
        <v>127</v>
      </c>
    </row>
    <row r="545" spans="1:15" x14ac:dyDescent="0.25">
      <c r="A545" s="12" t="s">
        <v>4287</v>
      </c>
      <c r="B545" s="14" t="s">
        <v>4445</v>
      </c>
      <c r="C545" s="12" t="s">
        <v>1000</v>
      </c>
      <c r="D545" s="12" t="s">
        <v>1001</v>
      </c>
      <c r="E545" s="12" t="s">
        <v>1002</v>
      </c>
      <c r="F545" s="12" t="s">
        <v>1003</v>
      </c>
      <c r="G545" s="12" t="s">
        <v>1004</v>
      </c>
      <c r="J545" s="12" t="s">
        <v>105</v>
      </c>
      <c r="K545" s="12" t="s">
        <v>23</v>
      </c>
      <c r="L545" s="12" t="s">
        <v>532</v>
      </c>
      <c r="M545" s="12" t="s">
        <v>3495</v>
      </c>
      <c r="N545" s="12" t="s">
        <v>1005</v>
      </c>
      <c r="O545" s="12" t="s">
        <v>3708</v>
      </c>
    </row>
    <row r="546" spans="1:15" x14ac:dyDescent="0.25">
      <c r="A546" s="12" t="s">
        <v>4460</v>
      </c>
      <c r="B546" s="14" t="s">
        <v>4445</v>
      </c>
      <c r="C546" s="12" t="s">
        <v>1293</v>
      </c>
      <c r="D546" s="12" t="s">
        <v>1294</v>
      </c>
      <c r="E546" s="12" t="s">
        <v>1295</v>
      </c>
      <c r="F546" s="12" t="s">
        <v>1296</v>
      </c>
      <c r="G546" s="12" t="s">
        <v>98</v>
      </c>
      <c r="H546" s="12" t="s">
        <v>11</v>
      </c>
      <c r="J546" s="12" t="s">
        <v>1195</v>
      </c>
      <c r="K546" s="12" t="s">
        <v>1218</v>
      </c>
      <c r="L546" s="12" t="s">
        <v>1297</v>
      </c>
      <c r="M546" s="12" t="s">
        <v>107</v>
      </c>
      <c r="N546" s="12" t="s">
        <v>1298</v>
      </c>
    </row>
    <row r="547" spans="1:15" x14ac:dyDescent="0.25">
      <c r="A547" s="12" t="s">
        <v>4284</v>
      </c>
      <c r="B547" s="14" t="s">
        <v>4445</v>
      </c>
      <c r="C547" s="12" t="s">
        <v>2595</v>
      </c>
      <c r="D547" s="12" t="s">
        <v>2601</v>
      </c>
      <c r="E547" s="12" t="s">
        <v>2602</v>
      </c>
      <c r="F547" s="12" t="s">
        <v>2603</v>
      </c>
      <c r="G547" s="12" t="s">
        <v>2604</v>
      </c>
      <c r="H547" s="12" t="s">
        <v>11</v>
      </c>
      <c r="J547" s="12" t="s">
        <v>2138</v>
      </c>
      <c r="K547" s="12" t="s">
        <v>23</v>
      </c>
      <c r="L547" s="12" t="s">
        <v>885</v>
      </c>
      <c r="M547" s="12" t="s">
        <v>107</v>
      </c>
      <c r="N547" s="12" t="s">
        <v>2605</v>
      </c>
      <c r="O547" s="12" t="s">
        <v>127</v>
      </c>
    </row>
    <row r="548" spans="1:15" x14ac:dyDescent="0.25">
      <c r="A548" s="12" t="s">
        <v>4286</v>
      </c>
      <c r="B548" s="14" t="s">
        <v>4445</v>
      </c>
      <c r="C548" s="12" t="s">
        <v>1006</v>
      </c>
      <c r="D548" s="12" t="s">
        <v>1007</v>
      </c>
      <c r="E548" s="12" t="s">
        <v>1008</v>
      </c>
      <c r="F548" s="12" t="s">
        <v>1009</v>
      </c>
      <c r="G548" s="12" t="s">
        <v>1010</v>
      </c>
      <c r="H548" s="12" t="s">
        <v>10</v>
      </c>
      <c r="J548" s="12" t="s">
        <v>1011</v>
      </c>
      <c r="K548" s="12" t="s">
        <v>23</v>
      </c>
      <c r="L548" s="12" t="s">
        <v>311</v>
      </c>
      <c r="M548" s="12" t="s">
        <v>107</v>
      </c>
      <c r="N548" s="12" t="s">
        <v>1012</v>
      </c>
      <c r="O548" s="12" t="s">
        <v>127</v>
      </c>
    </row>
    <row r="549" spans="1:15" x14ac:dyDescent="0.25">
      <c r="A549" s="12" t="s">
        <v>4286</v>
      </c>
      <c r="B549" s="14" t="s">
        <v>4445</v>
      </c>
      <c r="C549" s="12" t="s">
        <v>478</v>
      </c>
      <c r="D549" s="12" t="s">
        <v>479</v>
      </c>
      <c r="E549" s="12" t="s">
        <v>480</v>
      </c>
      <c r="F549" s="12" t="s">
        <v>481</v>
      </c>
      <c r="G549" s="12" t="s">
        <v>482</v>
      </c>
      <c r="H549" s="12" t="s">
        <v>10</v>
      </c>
      <c r="I549" s="12" t="s">
        <v>84</v>
      </c>
      <c r="M549" s="12" t="s">
        <v>483</v>
      </c>
      <c r="O549" s="12" t="s">
        <v>78</v>
      </c>
    </row>
    <row r="550" spans="1:15" x14ac:dyDescent="0.25">
      <c r="A550" s="12" t="s">
        <v>4284</v>
      </c>
      <c r="B550" s="14" t="s">
        <v>4445</v>
      </c>
      <c r="C550" s="12" t="s">
        <v>2600</v>
      </c>
      <c r="D550" s="12" t="s">
        <v>2607</v>
      </c>
      <c r="E550" s="12" t="s">
        <v>4354</v>
      </c>
      <c r="F550" s="12" t="s">
        <v>2608</v>
      </c>
      <c r="G550" s="12" t="s">
        <v>73</v>
      </c>
      <c r="H550" s="12" t="s">
        <v>11</v>
      </c>
      <c r="J550" s="12" t="s">
        <v>260</v>
      </c>
      <c r="K550" s="12" t="s">
        <v>23</v>
      </c>
      <c r="L550" s="12" t="s">
        <v>76</v>
      </c>
      <c r="M550" s="12" t="s">
        <v>107</v>
      </c>
      <c r="N550" s="12" t="s">
        <v>2609</v>
      </c>
      <c r="O550" s="12" t="s">
        <v>127</v>
      </c>
    </row>
    <row r="551" spans="1:15" x14ac:dyDescent="0.25">
      <c r="A551" s="12" t="s">
        <v>4284</v>
      </c>
      <c r="B551" s="14" t="s">
        <v>4445</v>
      </c>
      <c r="C551" s="12" t="s">
        <v>2606</v>
      </c>
      <c r="D551" s="12" t="s">
        <v>2611</v>
      </c>
      <c r="E551" s="12" t="s">
        <v>2612</v>
      </c>
      <c r="F551" s="12" t="s">
        <v>4355</v>
      </c>
      <c r="G551" s="12" t="s">
        <v>2613</v>
      </c>
      <c r="H551" s="12" t="s">
        <v>13</v>
      </c>
      <c r="J551" s="12" t="s">
        <v>260</v>
      </c>
      <c r="K551" s="12" t="s">
        <v>346</v>
      </c>
      <c r="L551" s="12" t="s">
        <v>76</v>
      </c>
      <c r="M551" s="12" t="s">
        <v>107</v>
      </c>
      <c r="N551" s="12" t="s">
        <v>2614</v>
      </c>
      <c r="O551" s="12" t="s">
        <v>127</v>
      </c>
    </row>
    <row r="552" spans="1:15" x14ac:dyDescent="0.25">
      <c r="A552" s="12" t="s">
        <v>4287</v>
      </c>
      <c r="B552" s="14" t="s">
        <v>4445</v>
      </c>
      <c r="C552" s="12" t="s">
        <v>3980</v>
      </c>
      <c r="D552" s="12" t="s">
        <v>3981</v>
      </c>
      <c r="E552" s="12" t="s">
        <v>3982</v>
      </c>
      <c r="F552" s="12" t="s">
        <v>3983</v>
      </c>
      <c r="H552" s="12" t="s">
        <v>11</v>
      </c>
      <c r="J552" s="12" t="s">
        <v>1553</v>
      </c>
      <c r="K552" s="12" t="s">
        <v>2097</v>
      </c>
      <c r="L552" s="12" t="s">
        <v>3814</v>
      </c>
      <c r="M552" s="12" t="s">
        <v>297</v>
      </c>
    </row>
    <row r="553" spans="1:15" x14ac:dyDescent="0.25">
      <c r="A553" s="12" t="s">
        <v>4286</v>
      </c>
      <c r="B553" s="14" t="s">
        <v>4445</v>
      </c>
      <c r="C553" s="12" t="s">
        <v>467</v>
      </c>
      <c r="D553" s="12" t="s">
        <v>468</v>
      </c>
      <c r="E553" s="12" t="s">
        <v>469</v>
      </c>
      <c r="F553" s="12" t="s">
        <v>470</v>
      </c>
      <c r="G553" s="12" t="s">
        <v>114</v>
      </c>
      <c r="H553" s="12" t="s">
        <v>11</v>
      </c>
      <c r="J553" s="12" t="s">
        <v>105</v>
      </c>
      <c r="K553" s="12" t="s">
        <v>23</v>
      </c>
      <c r="L553" s="12" t="s">
        <v>311</v>
      </c>
      <c r="M553" s="12" t="s">
        <v>107</v>
      </c>
      <c r="N553" s="12" t="s">
        <v>471</v>
      </c>
      <c r="O553" s="12" t="s">
        <v>109</v>
      </c>
    </row>
    <row r="554" spans="1:15" x14ac:dyDescent="0.25">
      <c r="A554" s="12" t="s">
        <v>4284</v>
      </c>
      <c r="B554" s="14" t="s">
        <v>4445</v>
      </c>
      <c r="C554" s="12" t="s">
        <v>2610</v>
      </c>
      <c r="D554" s="12" t="s">
        <v>2616</v>
      </c>
      <c r="E554" s="12" t="s">
        <v>2617</v>
      </c>
      <c r="F554" s="12" t="s">
        <v>2618</v>
      </c>
      <c r="G554" s="12" t="s">
        <v>2619</v>
      </c>
      <c r="H554" s="12" t="s">
        <v>11</v>
      </c>
      <c r="L554" s="12" t="s">
        <v>2363</v>
      </c>
      <c r="M554" s="12" t="s">
        <v>99</v>
      </c>
      <c r="N554" s="12" t="s">
        <v>2620</v>
      </c>
      <c r="O554" s="12" t="s">
        <v>2621</v>
      </c>
    </row>
    <row r="555" spans="1:15" x14ac:dyDescent="0.25">
      <c r="A555" s="12" t="s">
        <v>4287</v>
      </c>
      <c r="B555" s="14" t="s">
        <v>4445</v>
      </c>
      <c r="C555" s="12" t="s">
        <v>3989</v>
      </c>
      <c r="D555" s="12" t="s">
        <v>3990</v>
      </c>
      <c r="E555" s="12" t="s">
        <v>3991</v>
      </c>
      <c r="F555" s="12" t="s">
        <v>3992</v>
      </c>
      <c r="H555" s="12" t="s">
        <v>11</v>
      </c>
      <c r="J555" s="12" t="s">
        <v>3993</v>
      </c>
      <c r="K555" s="12" t="s">
        <v>3122</v>
      </c>
      <c r="L555" s="12" t="s">
        <v>3664</v>
      </c>
      <c r="M555" s="12" t="s">
        <v>297</v>
      </c>
    </row>
    <row r="556" spans="1:15" x14ac:dyDescent="0.25">
      <c r="A556" s="12" t="s">
        <v>4287</v>
      </c>
      <c r="B556" s="14" t="s">
        <v>4445</v>
      </c>
      <c r="C556" s="12" t="s">
        <v>3994</v>
      </c>
      <c r="D556" s="12" t="s">
        <v>3995</v>
      </c>
      <c r="E556" s="12" t="s">
        <v>3996</v>
      </c>
      <c r="F556" s="12" t="s">
        <v>3997</v>
      </c>
      <c r="H556" s="12" t="s">
        <v>11</v>
      </c>
      <c r="J556" s="12" t="s">
        <v>3998</v>
      </c>
      <c r="K556" s="12" t="s">
        <v>3122</v>
      </c>
      <c r="L556" s="12" t="s">
        <v>3664</v>
      </c>
      <c r="M556" s="12" t="s">
        <v>297</v>
      </c>
    </row>
    <row r="557" spans="1:15" x14ac:dyDescent="0.25">
      <c r="A557" s="12" t="s">
        <v>4287</v>
      </c>
      <c r="B557" s="14" t="s">
        <v>4445</v>
      </c>
      <c r="C557" s="12" t="s">
        <v>3999</v>
      </c>
      <c r="D557" s="12" t="s">
        <v>4000</v>
      </c>
      <c r="E557" s="12" t="s">
        <v>4001</v>
      </c>
      <c r="F557" s="12" t="s">
        <v>4002</v>
      </c>
      <c r="H557" s="12" t="s">
        <v>11</v>
      </c>
      <c r="J557" s="12" t="s">
        <v>3998</v>
      </c>
      <c r="K557" s="12" t="s">
        <v>3122</v>
      </c>
      <c r="L557" s="12" t="s">
        <v>3664</v>
      </c>
      <c r="M557" s="12" t="s">
        <v>297</v>
      </c>
    </row>
    <row r="558" spans="1:15" x14ac:dyDescent="0.25">
      <c r="A558" s="12" t="s">
        <v>4284</v>
      </c>
      <c r="B558" s="14" t="s">
        <v>4445</v>
      </c>
      <c r="C558" s="12" t="s">
        <v>2615</v>
      </c>
      <c r="D558" s="12" t="s">
        <v>2623</v>
      </c>
      <c r="E558" s="12" t="s">
        <v>2624</v>
      </c>
      <c r="F558" s="12" t="s">
        <v>2625</v>
      </c>
      <c r="G558" s="12" t="s">
        <v>2626</v>
      </c>
      <c r="H558" s="12" t="s">
        <v>11</v>
      </c>
      <c r="J558" s="12" t="s">
        <v>865</v>
      </c>
      <c r="K558" s="12" t="s">
        <v>1958</v>
      </c>
      <c r="L558" s="12" t="s">
        <v>683</v>
      </c>
      <c r="M558" s="12" t="s">
        <v>107</v>
      </c>
      <c r="N558" s="12" t="s">
        <v>2627</v>
      </c>
      <c r="O558" s="12" t="s">
        <v>109</v>
      </c>
    </row>
    <row r="559" spans="1:15" x14ac:dyDescent="0.25">
      <c r="A559" s="12" t="s">
        <v>4287</v>
      </c>
      <c r="B559" s="14" t="s">
        <v>4445</v>
      </c>
      <c r="C559" s="12" t="s">
        <v>2615</v>
      </c>
      <c r="D559" s="12" t="s">
        <v>2623</v>
      </c>
      <c r="E559" s="12" t="s">
        <v>2624</v>
      </c>
      <c r="F559" s="12" t="s">
        <v>2625</v>
      </c>
      <c r="G559" s="12" t="s">
        <v>2626</v>
      </c>
      <c r="H559" s="12" t="s">
        <v>11</v>
      </c>
      <c r="J559" s="12" t="s">
        <v>865</v>
      </c>
      <c r="K559" s="12" t="s">
        <v>3686</v>
      </c>
      <c r="L559" s="12" t="s">
        <v>683</v>
      </c>
      <c r="M559" s="12" t="s">
        <v>3495</v>
      </c>
      <c r="N559" s="12" t="s">
        <v>2627</v>
      </c>
      <c r="O559" s="12" t="s">
        <v>3598</v>
      </c>
    </row>
    <row r="560" spans="1:15" x14ac:dyDescent="0.25">
      <c r="A560" s="12" t="s">
        <v>4287</v>
      </c>
      <c r="B560" s="14" t="s">
        <v>4445</v>
      </c>
      <c r="C560" s="12" t="s">
        <v>2615</v>
      </c>
      <c r="D560" s="12" t="s">
        <v>2623</v>
      </c>
      <c r="E560" s="12" t="s">
        <v>4003</v>
      </c>
      <c r="F560" s="12" t="s">
        <v>4004</v>
      </c>
      <c r="G560" s="12" t="s">
        <v>4005</v>
      </c>
      <c r="J560" s="12" t="s">
        <v>865</v>
      </c>
      <c r="K560" s="12" t="s">
        <v>2862</v>
      </c>
      <c r="L560" s="12" t="s">
        <v>532</v>
      </c>
      <c r="M560" s="12" t="s">
        <v>3495</v>
      </c>
      <c r="N560" s="12" t="s">
        <v>4006</v>
      </c>
      <c r="O560" s="12" t="s">
        <v>127</v>
      </c>
    </row>
    <row r="561" spans="1:15" x14ac:dyDescent="0.25">
      <c r="A561" s="12" t="s">
        <v>4286</v>
      </c>
      <c r="B561" s="14" t="s">
        <v>4445</v>
      </c>
      <c r="C561" s="12" t="s">
        <v>1013</v>
      </c>
      <c r="D561" s="12" t="s">
        <v>1014</v>
      </c>
      <c r="E561" s="12" t="s">
        <v>1015</v>
      </c>
      <c r="F561" s="12" t="s">
        <v>1016</v>
      </c>
      <c r="G561" s="12" t="s">
        <v>114</v>
      </c>
      <c r="H561" s="12" t="s">
        <v>11</v>
      </c>
      <c r="J561" s="12" t="s">
        <v>105</v>
      </c>
      <c r="K561" s="12" t="s">
        <v>23</v>
      </c>
      <c r="L561" s="12" t="s">
        <v>311</v>
      </c>
      <c r="M561" s="12" t="s">
        <v>107</v>
      </c>
      <c r="N561" s="12" t="s">
        <v>1017</v>
      </c>
      <c r="O561" s="12" t="s">
        <v>109</v>
      </c>
    </row>
    <row r="562" spans="1:15" x14ac:dyDescent="0.25">
      <c r="A562" s="12" t="s">
        <v>4286</v>
      </c>
      <c r="B562" s="14" t="s">
        <v>4445</v>
      </c>
      <c r="C562" s="12" t="s">
        <v>1018</v>
      </c>
      <c r="D562" s="12" t="s">
        <v>1019</v>
      </c>
      <c r="E562" s="12" t="s">
        <v>1020</v>
      </c>
      <c r="F562" s="12" t="s">
        <v>1021</v>
      </c>
      <c r="G562" s="12" t="s">
        <v>114</v>
      </c>
      <c r="H562" s="12" t="s">
        <v>11</v>
      </c>
      <c r="J562" s="12" t="s">
        <v>105</v>
      </c>
      <c r="K562" s="12" t="s">
        <v>23</v>
      </c>
      <c r="L562" s="12" t="s">
        <v>311</v>
      </c>
      <c r="M562" s="12" t="s">
        <v>107</v>
      </c>
      <c r="N562" s="12" t="s">
        <v>1022</v>
      </c>
      <c r="O562" s="12" t="s">
        <v>109</v>
      </c>
    </row>
    <row r="563" spans="1:15" x14ac:dyDescent="0.25">
      <c r="A563" s="12" t="s">
        <v>4286</v>
      </c>
      <c r="B563" s="14" t="s">
        <v>4445</v>
      </c>
      <c r="C563" s="12" t="s">
        <v>1023</v>
      </c>
      <c r="D563" s="12" t="s">
        <v>1024</v>
      </c>
      <c r="E563" s="12" t="s">
        <v>1025</v>
      </c>
      <c r="F563" s="12" t="s">
        <v>1026</v>
      </c>
      <c r="G563" s="12" t="s">
        <v>1027</v>
      </c>
      <c r="H563" s="12" t="s">
        <v>10</v>
      </c>
      <c r="I563" s="12" t="s">
        <v>547</v>
      </c>
      <c r="L563" s="12" t="s">
        <v>461</v>
      </c>
      <c r="M563" s="12" t="s">
        <v>99</v>
      </c>
      <c r="N563" s="12" t="s">
        <v>782</v>
      </c>
      <c r="O563" s="12" t="s">
        <v>127</v>
      </c>
    </row>
    <row r="564" spans="1:15" x14ac:dyDescent="0.25">
      <c r="A564" s="12" t="s">
        <v>4284</v>
      </c>
      <c r="B564" s="14" t="s">
        <v>4445</v>
      </c>
      <c r="C564" s="12" t="s">
        <v>1923</v>
      </c>
      <c r="D564" s="12" t="s">
        <v>1924</v>
      </c>
      <c r="E564" s="12" t="s">
        <v>1925</v>
      </c>
      <c r="F564" s="12" t="s">
        <v>1926</v>
      </c>
      <c r="G564" s="12" t="s">
        <v>1927</v>
      </c>
      <c r="H564" s="12" t="s">
        <v>872</v>
      </c>
      <c r="J564" s="12" t="s">
        <v>152</v>
      </c>
      <c r="K564" s="12" t="s">
        <v>169</v>
      </c>
      <c r="L564" s="12" t="s">
        <v>490</v>
      </c>
      <c r="M564" s="12" t="s">
        <v>107</v>
      </c>
      <c r="N564" s="12" t="s">
        <v>1928</v>
      </c>
      <c r="O564" s="12" t="s">
        <v>127</v>
      </c>
    </row>
    <row r="565" spans="1:15" x14ac:dyDescent="0.25">
      <c r="A565" s="12" t="s">
        <v>4284</v>
      </c>
      <c r="B565" s="14" t="s">
        <v>4445</v>
      </c>
      <c r="C565" s="12" t="s">
        <v>2060</v>
      </c>
      <c r="M565" s="12" t="s">
        <v>2061</v>
      </c>
    </row>
    <row r="566" spans="1:15" x14ac:dyDescent="0.25">
      <c r="A566" s="12" t="s">
        <v>4287</v>
      </c>
      <c r="B566" s="14" t="s">
        <v>4445</v>
      </c>
      <c r="C566" s="12" t="s">
        <v>4007</v>
      </c>
      <c r="D566" s="12" t="s">
        <v>4008</v>
      </c>
      <c r="E566" s="12" t="s">
        <v>4009</v>
      </c>
      <c r="F566" s="12" t="s">
        <v>4010</v>
      </c>
      <c r="G566" s="12" t="s">
        <v>4011</v>
      </c>
      <c r="H566" s="12" t="s">
        <v>10</v>
      </c>
      <c r="J566" s="12" t="s">
        <v>260</v>
      </c>
      <c r="K566" s="12" t="s">
        <v>23</v>
      </c>
      <c r="L566" s="12" t="s">
        <v>3675</v>
      </c>
      <c r="M566" s="12" t="s">
        <v>3495</v>
      </c>
      <c r="N566" s="12" t="s">
        <v>4012</v>
      </c>
      <c r="O566" s="12" t="s">
        <v>127</v>
      </c>
    </row>
    <row r="567" spans="1:15" x14ac:dyDescent="0.25">
      <c r="A567" s="12" t="s">
        <v>4287</v>
      </c>
      <c r="B567" s="14" t="s">
        <v>4445</v>
      </c>
      <c r="C567" s="12" t="s">
        <v>4013</v>
      </c>
      <c r="D567" s="12" t="s">
        <v>4014</v>
      </c>
      <c r="E567" s="12" t="s">
        <v>4015</v>
      </c>
      <c r="F567" s="12" t="s">
        <v>4016</v>
      </c>
      <c r="G567" s="12" t="s">
        <v>4017</v>
      </c>
      <c r="H567" s="12" t="s">
        <v>10</v>
      </c>
      <c r="J567" s="12" t="s">
        <v>260</v>
      </c>
      <c r="K567" s="12" t="s">
        <v>23</v>
      </c>
      <c r="L567" s="12" t="s">
        <v>3675</v>
      </c>
      <c r="M567" s="12" t="s">
        <v>3495</v>
      </c>
      <c r="N567" s="12" t="s">
        <v>4018</v>
      </c>
      <c r="O567" s="12" t="s">
        <v>78</v>
      </c>
    </row>
    <row r="568" spans="1:15" x14ac:dyDescent="0.25">
      <c r="A568" s="12" t="s">
        <v>4287</v>
      </c>
      <c r="B568" s="14" t="s">
        <v>4445</v>
      </c>
      <c r="C568" s="12" t="s">
        <v>4019</v>
      </c>
      <c r="D568" s="12" t="s">
        <v>4020</v>
      </c>
      <c r="E568" s="12" t="s">
        <v>4021</v>
      </c>
      <c r="F568" s="12" t="s">
        <v>4420</v>
      </c>
      <c r="G568" s="12" t="s">
        <v>4022</v>
      </c>
      <c r="H568" s="12" t="s">
        <v>10</v>
      </c>
      <c r="J568" s="12" t="s">
        <v>260</v>
      </c>
      <c r="K568" s="12" t="s">
        <v>23</v>
      </c>
      <c r="L568" s="12" t="s">
        <v>76</v>
      </c>
      <c r="M568" s="12" t="s">
        <v>3495</v>
      </c>
      <c r="N568" s="12" t="s">
        <v>4023</v>
      </c>
      <c r="O568" s="12" t="s">
        <v>127</v>
      </c>
    </row>
    <row r="569" spans="1:15" x14ac:dyDescent="0.25">
      <c r="A569" s="12" t="s">
        <v>4287</v>
      </c>
      <c r="B569" s="14" t="s">
        <v>4445</v>
      </c>
      <c r="C569" s="12" t="s">
        <v>4024</v>
      </c>
      <c r="D569" s="12" t="s">
        <v>4025</v>
      </c>
      <c r="E569" s="12" t="s">
        <v>4026</v>
      </c>
      <c r="F569" s="12" t="s">
        <v>4027</v>
      </c>
      <c r="H569" s="12" t="s">
        <v>11</v>
      </c>
      <c r="J569" s="12" t="s">
        <v>414</v>
      </c>
      <c r="K569" s="12" t="s">
        <v>3122</v>
      </c>
      <c r="L569" s="12" t="s">
        <v>3911</v>
      </c>
      <c r="M569" s="12" t="s">
        <v>297</v>
      </c>
    </row>
    <row r="570" spans="1:15" x14ac:dyDescent="0.25">
      <c r="A570" s="12" t="s">
        <v>4285</v>
      </c>
      <c r="B570" s="14" t="s">
        <v>4445</v>
      </c>
      <c r="C570" s="12" t="s">
        <v>3349</v>
      </c>
      <c r="D570" s="12" t="s">
        <v>3350</v>
      </c>
      <c r="E570" s="12" t="s">
        <v>3351</v>
      </c>
      <c r="F570" s="12" t="s">
        <v>3352</v>
      </c>
      <c r="G570" s="12" t="s">
        <v>3353</v>
      </c>
      <c r="H570" s="12" t="s">
        <v>11</v>
      </c>
      <c r="J570" s="12" t="s">
        <v>260</v>
      </c>
      <c r="K570" s="12" t="s">
        <v>23</v>
      </c>
      <c r="L570" s="12" t="s">
        <v>1732</v>
      </c>
      <c r="M570" s="12" t="s">
        <v>2829</v>
      </c>
      <c r="N570" s="12" t="s">
        <v>3354</v>
      </c>
      <c r="O570" s="12" t="s">
        <v>1122</v>
      </c>
    </row>
    <row r="571" spans="1:15" x14ac:dyDescent="0.25">
      <c r="A571" s="12" t="s">
        <v>4284</v>
      </c>
      <c r="B571" s="14" t="s">
        <v>4445</v>
      </c>
      <c r="C571" s="12" t="s">
        <v>1929</v>
      </c>
      <c r="D571" s="12" t="s">
        <v>1930</v>
      </c>
      <c r="E571" s="12" t="s">
        <v>1931</v>
      </c>
      <c r="F571" s="12" t="s">
        <v>1932</v>
      </c>
      <c r="G571" s="12" t="s">
        <v>1933</v>
      </c>
      <c r="H571" s="12" t="s">
        <v>11</v>
      </c>
      <c r="J571" s="12" t="s">
        <v>441</v>
      </c>
      <c r="K571" s="12" t="s">
        <v>1934</v>
      </c>
      <c r="L571" s="12" t="s">
        <v>618</v>
      </c>
      <c r="M571" s="12" t="s">
        <v>107</v>
      </c>
      <c r="N571" s="12" t="s">
        <v>1935</v>
      </c>
      <c r="O571" s="12" t="s">
        <v>109</v>
      </c>
    </row>
    <row r="572" spans="1:15" x14ac:dyDescent="0.25">
      <c r="A572" s="12" t="s">
        <v>4284</v>
      </c>
      <c r="B572" s="16" t="s">
        <v>4445</v>
      </c>
      <c r="C572" s="12" t="s">
        <v>1936</v>
      </c>
      <c r="D572" s="12" t="s">
        <v>1937</v>
      </c>
      <c r="E572" s="12" t="s">
        <v>1937</v>
      </c>
      <c r="F572" s="12" t="s">
        <v>1938</v>
      </c>
      <c r="G572" s="12" t="s">
        <v>1939</v>
      </c>
      <c r="H572" s="12" t="s">
        <v>11</v>
      </c>
      <c r="J572" s="12" t="s">
        <v>1779</v>
      </c>
      <c r="K572" s="12" t="s">
        <v>23</v>
      </c>
      <c r="L572" s="12" t="s">
        <v>1780</v>
      </c>
      <c r="M572" s="12" t="s">
        <v>107</v>
      </c>
      <c r="N572" s="12" t="s">
        <v>1940</v>
      </c>
      <c r="O572" s="12" t="s">
        <v>127</v>
      </c>
    </row>
    <row r="573" spans="1:15" x14ac:dyDescent="0.25">
      <c r="A573" s="12" t="s">
        <v>4284</v>
      </c>
      <c r="B573" s="14" t="s">
        <v>4445</v>
      </c>
      <c r="C573" s="12" t="s">
        <v>1941</v>
      </c>
      <c r="D573" s="12" t="s">
        <v>1942</v>
      </c>
      <c r="E573" s="12" t="s">
        <v>1943</v>
      </c>
      <c r="F573" s="12" t="s">
        <v>1944</v>
      </c>
      <c r="G573" s="12" t="s">
        <v>1945</v>
      </c>
      <c r="H573" s="12" t="s">
        <v>11</v>
      </c>
      <c r="J573" s="12" t="s">
        <v>1779</v>
      </c>
      <c r="K573" s="12" t="s">
        <v>23</v>
      </c>
      <c r="L573" s="12" t="s">
        <v>1780</v>
      </c>
      <c r="M573" s="12" t="s">
        <v>107</v>
      </c>
      <c r="N573" s="12" t="s">
        <v>1946</v>
      </c>
      <c r="O573" s="12" t="s">
        <v>127</v>
      </c>
    </row>
    <row r="574" spans="1:15" x14ac:dyDescent="0.25">
      <c r="A574" s="12" t="s">
        <v>4286</v>
      </c>
      <c r="B574" s="14" t="s">
        <v>4445</v>
      </c>
      <c r="C574" s="12" t="s">
        <v>484</v>
      </c>
      <c r="D574" s="12" t="s">
        <v>485</v>
      </c>
      <c r="E574" s="12" t="s">
        <v>486</v>
      </c>
      <c r="F574" s="12" t="s">
        <v>487</v>
      </c>
      <c r="G574" s="12" t="s">
        <v>488</v>
      </c>
      <c r="H574" s="12" t="s">
        <v>11</v>
      </c>
      <c r="J574" s="12" t="s">
        <v>489</v>
      </c>
      <c r="K574" s="12" t="s">
        <v>169</v>
      </c>
      <c r="L574" s="12" t="s">
        <v>490</v>
      </c>
      <c r="M574" s="12" t="s">
        <v>107</v>
      </c>
      <c r="N574" s="12" t="s">
        <v>491</v>
      </c>
      <c r="O574" s="12" t="s">
        <v>127</v>
      </c>
    </row>
    <row r="575" spans="1:15" x14ac:dyDescent="0.25">
      <c r="A575" s="12" t="s">
        <v>4287</v>
      </c>
      <c r="B575" s="14" t="s">
        <v>4445</v>
      </c>
      <c r="C575" s="12" t="s">
        <v>4033</v>
      </c>
      <c r="D575" s="12" t="s">
        <v>4034</v>
      </c>
      <c r="E575" s="12" t="s">
        <v>4035</v>
      </c>
      <c r="F575" s="12" t="s">
        <v>4036</v>
      </c>
      <c r="G575" s="12" t="s">
        <v>4037</v>
      </c>
      <c r="H575" s="12" t="s">
        <v>11</v>
      </c>
      <c r="J575" s="12" t="s">
        <v>4038</v>
      </c>
      <c r="K575" s="12" t="s">
        <v>3686</v>
      </c>
      <c r="L575" s="12" t="s">
        <v>347</v>
      </c>
      <c r="M575" s="12" t="s">
        <v>3495</v>
      </c>
      <c r="N575" s="12" t="s">
        <v>4039</v>
      </c>
      <c r="O575" s="12" t="s">
        <v>78</v>
      </c>
    </row>
    <row r="576" spans="1:15" x14ac:dyDescent="0.25">
      <c r="A576" s="12" t="s">
        <v>4287</v>
      </c>
      <c r="B576" s="14" t="s">
        <v>4445</v>
      </c>
      <c r="C576" s="12" t="s">
        <v>4040</v>
      </c>
      <c r="D576" s="12" t="s">
        <v>4041</v>
      </c>
      <c r="E576" s="12" t="s">
        <v>4042</v>
      </c>
      <c r="F576" s="12" t="s">
        <v>4043</v>
      </c>
      <c r="G576" s="12" t="s">
        <v>4044</v>
      </c>
      <c r="H576" s="12" t="s">
        <v>11</v>
      </c>
      <c r="J576" s="12" t="s">
        <v>4045</v>
      </c>
      <c r="K576" s="12" t="s">
        <v>4046</v>
      </c>
      <c r="L576" s="12" t="s">
        <v>3899</v>
      </c>
      <c r="M576" s="12" t="s">
        <v>3495</v>
      </c>
      <c r="N576" s="12" t="s">
        <v>4047</v>
      </c>
      <c r="O576" s="12" t="s">
        <v>78</v>
      </c>
    </row>
    <row r="577" spans="1:15" x14ac:dyDescent="0.25">
      <c r="A577" s="12" t="s">
        <v>4287</v>
      </c>
      <c r="B577" s="14" t="s">
        <v>4445</v>
      </c>
      <c r="C577" s="12" t="s">
        <v>4048</v>
      </c>
      <c r="D577" s="12" t="s">
        <v>4049</v>
      </c>
      <c r="E577" s="12" t="s">
        <v>4050</v>
      </c>
      <c r="F577" s="12" t="s">
        <v>4043</v>
      </c>
      <c r="G577" s="12" t="s">
        <v>4051</v>
      </c>
      <c r="H577" s="12" t="s">
        <v>14</v>
      </c>
      <c r="J577" s="12" t="s">
        <v>4052</v>
      </c>
      <c r="K577" s="12" t="s">
        <v>4053</v>
      </c>
      <c r="L577" s="12" t="s">
        <v>2575</v>
      </c>
      <c r="M577" s="12" t="s">
        <v>3495</v>
      </c>
      <c r="N577" s="12" t="s">
        <v>4054</v>
      </c>
      <c r="O577" s="12" t="s">
        <v>78</v>
      </c>
    </row>
    <row r="578" spans="1:15" x14ac:dyDescent="0.25">
      <c r="A578" s="12" t="s">
        <v>4287</v>
      </c>
      <c r="B578" s="14" t="s">
        <v>4445</v>
      </c>
      <c r="C578" s="12" t="s">
        <v>4055</v>
      </c>
      <c r="D578" s="12" t="s">
        <v>4056</v>
      </c>
      <c r="E578" s="12" t="s">
        <v>4057</v>
      </c>
      <c r="F578" s="12" t="s">
        <v>4043</v>
      </c>
      <c r="G578" s="12" t="s">
        <v>191</v>
      </c>
      <c r="H578" s="12" t="s">
        <v>11</v>
      </c>
      <c r="J578" s="12" t="s">
        <v>4045</v>
      </c>
      <c r="K578" s="12" t="s">
        <v>4046</v>
      </c>
      <c r="L578" s="12" t="s">
        <v>3899</v>
      </c>
      <c r="M578" s="12" t="s">
        <v>3495</v>
      </c>
      <c r="N578" s="12" t="s">
        <v>4058</v>
      </c>
      <c r="O578" s="12" t="s">
        <v>78</v>
      </c>
    </row>
    <row r="579" spans="1:15" x14ac:dyDescent="0.25">
      <c r="A579" s="12" t="s">
        <v>4287</v>
      </c>
      <c r="B579" s="14" t="s">
        <v>4445</v>
      </c>
      <c r="C579" s="12" t="s">
        <v>4064</v>
      </c>
      <c r="D579" s="12" t="s">
        <v>4421</v>
      </c>
      <c r="E579" s="12" t="s">
        <v>4065</v>
      </c>
      <c r="F579" s="12" t="s">
        <v>4066</v>
      </c>
      <c r="G579" s="12" t="s">
        <v>4067</v>
      </c>
      <c r="H579" s="12" t="s">
        <v>11</v>
      </c>
      <c r="J579" s="12" t="s">
        <v>4045</v>
      </c>
      <c r="K579" s="12" t="s">
        <v>4068</v>
      </c>
      <c r="L579" s="12" t="s">
        <v>3899</v>
      </c>
      <c r="M579" s="12" t="s">
        <v>3495</v>
      </c>
      <c r="N579" s="12" t="s">
        <v>4069</v>
      </c>
      <c r="O579" s="12" t="s">
        <v>78</v>
      </c>
    </row>
    <row r="580" spans="1:15" x14ac:dyDescent="0.25">
      <c r="A580" s="12" t="s">
        <v>4287</v>
      </c>
      <c r="B580" s="14" t="s">
        <v>4445</v>
      </c>
      <c r="C580" s="12" t="s">
        <v>4070</v>
      </c>
      <c r="D580" s="12" t="s">
        <v>4071</v>
      </c>
      <c r="E580" s="12" t="s">
        <v>4072</v>
      </c>
      <c r="F580" s="12" t="s">
        <v>4073</v>
      </c>
      <c r="G580" s="12" t="s">
        <v>191</v>
      </c>
      <c r="H580" s="12" t="s">
        <v>11</v>
      </c>
      <c r="J580" s="12" t="s">
        <v>4045</v>
      </c>
      <c r="K580" s="12" t="s">
        <v>4068</v>
      </c>
      <c r="L580" s="12" t="s">
        <v>3899</v>
      </c>
      <c r="M580" s="12" t="s">
        <v>3495</v>
      </c>
      <c r="N580" s="12" t="s">
        <v>4074</v>
      </c>
      <c r="O580" s="12" t="s">
        <v>78</v>
      </c>
    </row>
    <row r="581" spans="1:15" x14ac:dyDescent="0.25">
      <c r="A581" s="12" t="s">
        <v>4287</v>
      </c>
      <c r="B581" s="14" t="s">
        <v>4445</v>
      </c>
      <c r="C581" s="12" t="s">
        <v>4075</v>
      </c>
      <c r="D581" s="12" t="s">
        <v>4076</v>
      </c>
      <c r="E581" s="12" t="s">
        <v>4077</v>
      </c>
      <c r="F581" s="12" t="s">
        <v>4078</v>
      </c>
      <c r="G581" s="12" t="s">
        <v>191</v>
      </c>
      <c r="H581" s="12" t="s">
        <v>11</v>
      </c>
      <c r="J581" s="12" t="s">
        <v>4045</v>
      </c>
      <c r="K581" s="12" t="s">
        <v>4068</v>
      </c>
      <c r="L581" s="12" t="s">
        <v>3899</v>
      </c>
      <c r="M581" s="12" t="s">
        <v>3495</v>
      </c>
      <c r="N581" s="12" t="s">
        <v>4079</v>
      </c>
      <c r="O581" s="12" t="s">
        <v>78</v>
      </c>
    </row>
    <row r="582" spans="1:15" x14ac:dyDescent="0.25">
      <c r="A582" s="12" t="s">
        <v>4287</v>
      </c>
      <c r="B582" s="16" t="s">
        <v>4445</v>
      </c>
      <c r="C582" s="12" t="s">
        <v>4087</v>
      </c>
      <c r="D582" s="12" t="s">
        <v>4088</v>
      </c>
      <c r="E582" s="12" t="s">
        <v>4089</v>
      </c>
      <c r="F582" s="12" t="s">
        <v>4090</v>
      </c>
      <c r="G582" s="12" t="s">
        <v>4091</v>
      </c>
      <c r="H582" s="12" t="s">
        <v>11</v>
      </c>
      <c r="J582" s="12" t="s">
        <v>4045</v>
      </c>
      <c r="K582" s="12" t="s">
        <v>4068</v>
      </c>
      <c r="L582" s="12" t="s">
        <v>3899</v>
      </c>
      <c r="M582" s="12" t="s">
        <v>107</v>
      </c>
      <c r="N582" s="12" t="s">
        <v>4092</v>
      </c>
      <c r="O582" s="12" t="s">
        <v>78</v>
      </c>
    </row>
    <row r="583" spans="1:15" x14ac:dyDescent="0.25">
      <c r="A583" s="12" t="s">
        <v>4284</v>
      </c>
      <c r="B583" s="14" t="s">
        <v>4445</v>
      </c>
      <c r="C583" s="12" t="s">
        <v>2622</v>
      </c>
      <c r="D583" s="12" t="s">
        <v>2629</v>
      </c>
      <c r="E583" s="12" t="s">
        <v>2630</v>
      </c>
      <c r="F583" s="12" t="s">
        <v>1749</v>
      </c>
      <c r="G583" s="12" t="s">
        <v>2631</v>
      </c>
      <c r="H583" s="12" t="s">
        <v>11</v>
      </c>
      <c r="J583" s="12" t="s">
        <v>260</v>
      </c>
      <c r="K583" s="12" t="s">
        <v>497</v>
      </c>
      <c r="L583" s="12" t="s">
        <v>76</v>
      </c>
      <c r="M583" s="12" t="s">
        <v>107</v>
      </c>
      <c r="N583" s="12" t="s">
        <v>2632</v>
      </c>
      <c r="O583" s="12" t="s">
        <v>127</v>
      </c>
    </row>
    <row r="584" spans="1:15" x14ac:dyDescent="0.25">
      <c r="A584" s="12" t="s">
        <v>4285</v>
      </c>
      <c r="B584" s="14" t="s">
        <v>4445</v>
      </c>
      <c r="C584" s="12" t="s">
        <v>3355</v>
      </c>
      <c r="D584" s="12" t="s">
        <v>3356</v>
      </c>
      <c r="E584" s="12" t="s">
        <v>3357</v>
      </c>
      <c r="F584" s="12" t="s">
        <v>3358</v>
      </c>
      <c r="G584" s="12" t="s">
        <v>3359</v>
      </c>
      <c r="H584" s="12" t="s">
        <v>11</v>
      </c>
      <c r="M584" s="12" t="s">
        <v>1624</v>
      </c>
      <c r="O584" s="12" t="s">
        <v>78</v>
      </c>
    </row>
    <row r="585" spans="1:15" x14ac:dyDescent="0.25">
      <c r="A585" s="12" t="s">
        <v>4287</v>
      </c>
      <c r="B585" s="14" t="s">
        <v>4445</v>
      </c>
      <c r="C585" s="12" t="s">
        <v>4093</v>
      </c>
      <c r="D585" s="12" t="s">
        <v>4094</v>
      </c>
      <c r="E585" s="12" t="s">
        <v>4095</v>
      </c>
      <c r="F585" s="12" t="s">
        <v>3493</v>
      </c>
      <c r="G585" s="12" t="s">
        <v>4096</v>
      </c>
      <c r="H585" s="12" t="s">
        <v>10</v>
      </c>
      <c r="J585" s="12" t="s">
        <v>260</v>
      </c>
      <c r="K585" s="12" t="s">
        <v>23</v>
      </c>
      <c r="L585" s="12" t="s">
        <v>262</v>
      </c>
      <c r="M585" s="12" t="s">
        <v>3495</v>
      </c>
      <c r="N585" s="12" t="s">
        <v>4097</v>
      </c>
      <c r="O585" s="12" t="s">
        <v>127</v>
      </c>
    </row>
    <row r="586" spans="1:15" x14ac:dyDescent="0.25">
      <c r="A586" s="12" t="s">
        <v>4287</v>
      </c>
      <c r="B586" s="16" t="s">
        <v>4445</v>
      </c>
      <c r="C586" s="12" t="s">
        <v>4098</v>
      </c>
      <c r="D586" s="12" t="s">
        <v>4099</v>
      </c>
      <c r="E586" s="12" t="s">
        <v>4100</v>
      </c>
      <c r="F586" s="12" t="s">
        <v>3523</v>
      </c>
      <c r="K586" s="12" t="s">
        <v>3770</v>
      </c>
      <c r="L586" s="12" t="s">
        <v>3616</v>
      </c>
      <c r="M586" s="12" t="s">
        <v>367</v>
      </c>
    </row>
    <row r="587" spans="1:15" x14ac:dyDescent="0.25">
      <c r="A587" s="12" t="s">
        <v>4287</v>
      </c>
      <c r="B587" s="16" t="s">
        <v>4445</v>
      </c>
      <c r="C587" s="12" t="s">
        <v>4101</v>
      </c>
      <c r="D587" s="12" t="s">
        <v>4102</v>
      </c>
      <c r="E587" s="12" t="s">
        <v>4103</v>
      </c>
      <c r="F587" s="12" t="s">
        <v>3523</v>
      </c>
      <c r="K587" s="12" t="s">
        <v>3770</v>
      </c>
      <c r="L587" s="12" t="s">
        <v>3616</v>
      </c>
      <c r="M587" s="12" t="s">
        <v>367</v>
      </c>
    </row>
    <row r="588" spans="1:15" x14ac:dyDescent="0.25">
      <c r="A588" s="12" t="s">
        <v>4287</v>
      </c>
      <c r="B588" s="16" t="s">
        <v>4445</v>
      </c>
      <c r="C588" s="12" t="s">
        <v>4104</v>
      </c>
      <c r="D588" s="12" t="s">
        <v>4105</v>
      </c>
      <c r="E588" s="12" t="s">
        <v>4105</v>
      </c>
      <c r="F588" s="12" t="s">
        <v>3523</v>
      </c>
      <c r="K588" s="12" t="s">
        <v>3770</v>
      </c>
      <c r="L588" s="12" t="s">
        <v>3616</v>
      </c>
      <c r="M588" s="12" t="s">
        <v>367</v>
      </c>
    </row>
    <row r="589" spans="1:15" x14ac:dyDescent="0.25">
      <c r="A589" s="12" t="s">
        <v>4287</v>
      </c>
      <c r="B589" s="16" t="s">
        <v>4445</v>
      </c>
      <c r="C589" s="12" t="s">
        <v>4106</v>
      </c>
      <c r="D589" s="12" t="s">
        <v>4107</v>
      </c>
      <c r="E589" s="12" t="s">
        <v>4108</v>
      </c>
      <c r="F589" s="12" t="s">
        <v>3523</v>
      </c>
      <c r="K589" s="12" t="s">
        <v>3770</v>
      </c>
      <c r="L589" s="12" t="s">
        <v>3616</v>
      </c>
      <c r="M589" s="12" t="s">
        <v>367</v>
      </c>
    </row>
    <row r="590" spans="1:15" x14ac:dyDescent="0.25">
      <c r="A590" s="12" t="s">
        <v>4287</v>
      </c>
      <c r="B590" s="16" t="s">
        <v>4445</v>
      </c>
      <c r="C590" s="12" t="s">
        <v>4109</v>
      </c>
      <c r="D590" s="12" t="s">
        <v>4110</v>
      </c>
      <c r="E590" s="12" t="s">
        <v>4111</v>
      </c>
      <c r="F590" s="12" t="s">
        <v>3523</v>
      </c>
      <c r="K590" s="12" t="s">
        <v>3770</v>
      </c>
      <c r="L590" s="12" t="s">
        <v>3616</v>
      </c>
      <c r="M590" s="12" t="s">
        <v>367</v>
      </c>
    </row>
    <row r="591" spans="1:15" x14ac:dyDescent="0.25">
      <c r="A591" s="12" t="s">
        <v>4460</v>
      </c>
      <c r="B591" s="14" t="s">
        <v>4445</v>
      </c>
      <c r="C591" s="12" t="s">
        <v>1131</v>
      </c>
      <c r="D591" s="12" t="s">
        <v>1132</v>
      </c>
      <c r="E591" s="12" t="s">
        <v>1133</v>
      </c>
      <c r="F591" s="12" t="s">
        <v>1134</v>
      </c>
      <c r="G591" s="12" t="s">
        <v>1135</v>
      </c>
      <c r="H591" s="12" t="s">
        <v>11</v>
      </c>
      <c r="I591" s="12" t="s">
        <v>1136</v>
      </c>
      <c r="J591" s="12" t="s">
        <v>1128</v>
      </c>
      <c r="K591" s="12" t="s">
        <v>1119</v>
      </c>
      <c r="L591" s="12" t="s">
        <v>1137</v>
      </c>
      <c r="M591" s="12" t="s">
        <v>107</v>
      </c>
      <c r="N591" s="12" t="s">
        <v>1138</v>
      </c>
      <c r="O591" s="12" t="s">
        <v>1112</v>
      </c>
    </row>
    <row r="592" spans="1:15" x14ac:dyDescent="0.25">
      <c r="A592" s="12" t="s">
        <v>4284</v>
      </c>
      <c r="B592" s="14" t="s">
        <v>4445</v>
      </c>
      <c r="C592" s="12" t="s">
        <v>2628</v>
      </c>
      <c r="D592" s="12" t="s">
        <v>1954</v>
      </c>
      <c r="E592" s="12" t="s">
        <v>2633</v>
      </c>
      <c r="F592" s="12" t="s">
        <v>1956</v>
      </c>
      <c r="G592" s="12" t="s">
        <v>2634</v>
      </c>
      <c r="H592" s="12" t="s">
        <v>11</v>
      </c>
      <c r="J592" s="12" t="s">
        <v>260</v>
      </c>
      <c r="K592" s="12" t="s">
        <v>1958</v>
      </c>
      <c r="L592" s="12" t="s">
        <v>1959</v>
      </c>
      <c r="M592" s="12" t="s">
        <v>107</v>
      </c>
      <c r="N592" s="12" t="s">
        <v>2635</v>
      </c>
      <c r="O592" s="12" t="s">
        <v>109</v>
      </c>
    </row>
    <row r="593" spans="1:15" x14ac:dyDescent="0.25">
      <c r="A593" s="12" t="s">
        <v>4287</v>
      </c>
      <c r="B593" s="14" t="s">
        <v>4445</v>
      </c>
      <c r="C593" s="12" t="s">
        <v>2628</v>
      </c>
      <c r="D593" s="12" t="s">
        <v>1954</v>
      </c>
      <c r="E593" s="12" t="s">
        <v>2633</v>
      </c>
      <c r="F593" s="12" t="s">
        <v>1956</v>
      </c>
      <c r="G593" s="12" t="s">
        <v>2634</v>
      </c>
      <c r="H593" s="12" t="s">
        <v>11</v>
      </c>
      <c r="J593" s="12" t="s">
        <v>260</v>
      </c>
      <c r="K593" s="12" t="s">
        <v>3686</v>
      </c>
      <c r="L593" s="12" t="s">
        <v>1959</v>
      </c>
      <c r="M593" s="12" t="s">
        <v>3495</v>
      </c>
      <c r="N593" s="12" t="s">
        <v>2635</v>
      </c>
      <c r="O593" s="12" t="s">
        <v>78</v>
      </c>
    </row>
    <row r="594" spans="1:15" x14ac:dyDescent="0.25">
      <c r="A594" s="12" t="s">
        <v>4284</v>
      </c>
      <c r="B594" s="14" t="s">
        <v>4445</v>
      </c>
      <c r="C594" s="12" t="s">
        <v>1953</v>
      </c>
      <c r="D594" s="12" t="s">
        <v>1954</v>
      </c>
      <c r="E594" s="12" t="s">
        <v>1955</v>
      </c>
      <c r="F594" s="12" t="s">
        <v>1956</v>
      </c>
      <c r="G594" s="12" t="s">
        <v>1957</v>
      </c>
      <c r="H594" s="12" t="s">
        <v>11</v>
      </c>
      <c r="J594" s="12" t="s">
        <v>260</v>
      </c>
      <c r="K594" s="12" t="s">
        <v>1958</v>
      </c>
      <c r="L594" s="12" t="s">
        <v>1959</v>
      </c>
      <c r="M594" s="12" t="s">
        <v>107</v>
      </c>
      <c r="N594" s="12" t="s">
        <v>1960</v>
      </c>
      <c r="O594" s="12" t="s">
        <v>127</v>
      </c>
    </row>
    <row r="595" spans="1:15" x14ac:dyDescent="0.25">
      <c r="A595" s="12" t="s">
        <v>4287</v>
      </c>
      <c r="B595" s="14" t="s">
        <v>4445</v>
      </c>
      <c r="C595" s="12" t="s">
        <v>1953</v>
      </c>
      <c r="D595" s="12" t="s">
        <v>1954</v>
      </c>
      <c r="E595" s="12" t="s">
        <v>1955</v>
      </c>
      <c r="F595" s="12" t="s">
        <v>1956</v>
      </c>
      <c r="G595" s="12" t="s">
        <v>1957</v>
      </c>
      <c r="J595" s="12" t="s">
        <v>260</v>
      </c>
      <c r="K595" s="12" t="s">
        <v>3686</v>
      </c>
      <c r="L595" s="12" t="s">
        <v>1959</v>
      </c>
      <c r="M595" s="12" t="s">
        <v>3495</v>
      </c>
      <c r="N595" s="12" t="s">
        <v>1960</v>
      </c>
      <c r="O595" s="12" t="s">
        <v>127</v>
      </c>
    </row>
    <row r="596" spans="1:15" x14ac:dyDescent="0.25">
      <c r="A596" s="12" t="s">
        <v>4460</v>
      </c>
      <c r="B596" s="14" t="s">
        <v>4445</v>
      </c>
      <c r="C596" s="12" t="s">
        <v>1284</v>
      </c>
      <c r="D596" s="12" t="s">
        <v>1285</v>
      </c>
      <c r="E596" s="12" t="s">
        <v>1286</v>
      </c>
      <c r="F596" s="12" t="s">
        <v>1287</v>
      </c>
      <c r="G596" s="12" t="s">
        <v>1288</v>
      </c>
      <c r="H596" s="12" t="s">
        <v>11</v>
      </c>
      <c r="J596" s="12" t="s">
        <v>1289</v>
      </c>
      <c r="K596" s="12" t="s">
        <v>1290</v>
      </c>
      <c r="L596" s="12" t="s">
        <v>1291</v>
      </c>
      <c r="M596" s="12" t="s">
        <v>107</v>
      </c>
      <c r="N596" s="12" t="s">
        <v>1292</v>
      </c>
    </row>
    <row r="597" spans="1:15" x14ac:dyDescent="0.25">
      <c r="A597" s="12" t="s">
        <v>4460</v>
      </c>
      <c r="B597" s="14" t="s">
        <v>4445</v>
      </c>
      <c r="C597" s="12" t="s">
        <v>1353</v>
      </c>
      <c r="D597" s="12" t="s">
        <v>1354</v>
      </c>
      <c r="E597" s="12" t="s">
        <v>1355</v>
      </c>
      <c r="F597" s="12" t="s">
        <v>1356</v>
      </c>
      <c r="G597" s="12" t="s">
        <v>4425</v>
      </c>
      <c r="H597" s="12" t="s">
        <v>11</v>
      </c>
      <c r="L597" s="12" t="s">
        <v>76</v>
      </c>
      <c r="M597" s="12" t="s">
        <v>99</v>
      </c>
      <c r="N597" s="12" t="s">
        <v>503</v>
      </c>
      <c r="O597" s="12" t="s">
        <v>1112</v>
      </c>
    </row>
    <row r="598" spans="1:15" x14ac:dyDescent="0.25">
      <c r="A598" s="12" t="s">
        <v>4460</v>
      </c>
      <c r="B598" s="14" t="s">
        <v>4447</v>
      </c>
      <c r="C598" s="12" t="s">
        <v>1488</v>
      </c>
      <c r="D598" s="12" t="s">
        <v>1489</v>
      </c>
      <c r="E598" s="12" t="s">
        <v>1490</v>
      </c>
      <c r="F598" s="12" t="s">
        <v>1491</v>
      </c>
      <c r="G598" s="12" t="s">
        <v>4425</v>
      </c>
      <c r="H598" s="12" t="s">
        <v>11</v>
      </c>
      <c r="I598" s="12" t="s">
        <v>1492</v>
      </c>
      <c r="L598" s="12" t="s">
        <v>1493</v>
      </c>
      <c r="M598" s="12" t="s">
        <v>99</v>
      </c>
      <c r="N598" s="12" t="s">
        <v>1494</v>
      </c>
    </row>
    <row r="599" spans="1:15" x14ac:dyDescent="0.25">
      <c r="A599" s="12" t="s">
        <v>4460</v>
      </c>
      <c r="B599" s="14" t="s">
        <v>4445</v>
      </c>
      <c r="C599" s="12" t="s">
        <v>1310</v>
      </c>
      <c r="D599" s="12" t="s">
        <v>1311</v>
      </c>
      <c r="E599" s="12" t="s">
        <v>1312</v>
      </c>
      <c r="F599" s="12" t="s">
        <v>1313</v>
      </c>
      <c r="G599" s="12" t="s">
        <v>4426</v>
      </c>
      <c r="H599" s="12" t="s">
        <v>11</v>
      </c>
      <c r="J599" s="12" t="s">
        <v>1314</v>
      </c>
      <c r="K599" s="12" t="s">
        <v>1315</v>
      </c>
      <c r="L599" s="12" t="s">
        <v>1316</v>
      </c>
      <c r="M599" s="12" t="s">
        <v>107</v>
      </c>
      <c r="N599" s="12" t="s">
        <v>1317</v>
      </c>
    </row>
    <row r="600" spans="1:15" x14ac:dyDescent="0.25">
      <c r="A600" s="12" t="s">
        <v>4285</v>
      </c>
      <c r="B600" s="14" t="s">
        <v>4445</v>
      </c>
      <c r="C600" s="12" t="s">
        <v>3360</v>
      </c>
      <c r="D600" s="12" t="s">
        <v>3361</v>
      </c>
      <c r="E600" s="12" t="s">
        <v>3362</v>
      </c>
      <c r="F600" s="12" t="s">
        <v>3363</v>
      </c>
      <c r="G600" s="12" t="s">
        <v>90</v>
      </c>
      <c r="H600" s="12" t="s">
        <v>11</v>
      </c>
      <c r="J600" s="12" t="s">
        <v>414</v>
      </c>
      <c r="K600" s="12" t="s">
        <v>2836</v>
      </c>
      <c r="L600" s="12" t="s">
        <v>1951</v>
      </c>
      <c r="M600" s="12" t="s">
        <v>2838</v>
      </c>
    </row>
    <row r="601" spans="1:15" x14ac:dyDescent="0.25">
      <c r="A601" s="12" t="s">
        <v>4285</v>
      </c>
      <c r="B601" s="14" t="s">
        <v>4445</v>
      </c>
      <c r="C601" s="12" t="s">
        <v>3364</v>
      </c>
      <c r="D601" s="12" t="s">
        <v>3365</v>
      </c>
      <c r="E601" s="12" t="s">
        <v>3366</v>
      </c>
      <c r="F601" s="12" t="s">
        <v>3367</v>
      </c>
      <c r="G601" s="12" t="s">
        <v>90</v>
      </c>
      <c r="H601" s="12" t="s">
        <v>11</v>
      </c>
      <c r="J601" s="12" t="s">
        <v>414</v>
      </c>
      <c r="K601" s="12" t="s">
        <v>2836</v>
      </c>
      <c r="L601" s="12" t="s">
        <v>1951</v>
      </c>
      <c r="M601" s="12" t="s">
        <v>2838</v>
      </c>
    </row>
    <row r="602" spans="1:15" x14ac:dyDescent="0.25">
      <c r="A602" s="12" t="s">
        <v>4285</v>
      </c>
      <c r="B602" s="14" t="s">
        <v>4445</v>
      </c>
      <c r="C602" s="12" t="s">
        <v>3368</v>
      </c>
      <c r="D602" s="12" t="s">
        <v>3369</v>
      </c>
      <c r="E602" s="12" t="s">
        <v>3370</v>
      </c>
      <c r="F602" s="12" t="s">
        <v>3371</v>
      </c>
      <c r="G602" s="12" t="s">
        <v>90</v>
      </c>
      <c r="H602" s="12" t="s">
        <v>11</v>
      </c>
      <c r="J602" s="12" t="s">
        <v>414</v>
      </c>
      <c r="K602" s="12" t="s">
        <v>2836</v>
      </c>
      <c r="L602" s="12" t="s">
        <v>1951</v>
      </c>
      <c r="M602" s="12" t="s">
        <v>2838</v>
      </c>
    </row>
    <row r="603" spans="1:15" x14ac:dyDescent="0.25">
      <c r="A603" s="12" t="s">
        <v>4285</v>
      </c>
      <c r="B603" s="14" t="s">
        <v>4445</v>
      </c>
      <c r="C603" s="12" t="s">
        <v>3372</v>
      </c>
      <c r="D603" s="12" t="s">
        <v>3373</v>
      </c>
      <c r="J603" s="12" t="s">
        <v>414</v>
      </c>
      <c r="K603" s="12" t="s">
        <v>2836</v>
      </c>
      <c r="L603" s="12" t="s">
        <v>2014</v>
      </c>
      <c r="M603" s="12" t="s">
        <v>2838</v>
      </c>
    </row>
    <row r="604" spans="1:15" x14ac:dyDescent="0.25">
      <c r="A604" s="12" t="s">
        <v>4285</v>
      </c>
      <c r="B604" s="14" t="s">
        <v>4445</v>
      </c>
      <c r="C604" s="12" t="s">
        <v>3374</v>
      </c>
      <c r="D604" s="12" t="s">
        <v>3375</v>
      </c>
      <c r="E604" s="12" t="s">
        <v>3376</v>
      </c>
      <c r="F604" s="12" t="s">
        <v>3377</v>
      </c>
      <c r="G604" s="12" t="s">
        <v>3378</v>
      </c>
      <c r="H604" s="12" t="s">
        <v>11</v>
      </c>
      <c r="J604" s="12" t="s">
        <v>3034</v>
      </c>
      <c r="K604" s="12" t="s">
        <v>2836</v>
      </c>
      <c r="L604" s="12" t="s">
        <v>2918</v>
      </c>
      <c r="M604" s="12" t="s">
        <v>2838</v>
      </c>
    </row>
    <row r="605" spans="1:15" x14ac:dyDescent="0.25">
      <c r="A605" s="12" t="s">
        <v>4284</v>
      </c>
      <c r="B605" s="14" t="s">
        <v>4445</v>
      </c>
      <c r="C605" s="12" t="s">
        <v>2066</v>
      </c>
      <c r="M605" s="12" t="s">
        <v>2061</v>
      </c>
    </row>
    <row r="606" spans="1:15" x14ac:dyDescent="0.25">
      <c r="A606" s="12" t="s">
        <v>4284</v>
      </c>
      <c r="B606" s="14" t="s">
        <v>4445</v>
      </c>
      <c r="C606" s="12" t="s">
        <v>1961</v>
      </c>
      <c r="D606" s="12" t="s">
        <v>1962</v>
      </c>
      <c r="E606" s="12" t="s">
        <v>389</v>
      </c>
      <c r="F606" s="12" t="s">
        <v>389</v>
      </c>
      <c r="G606" s="12" t="s">
        <v>389</v>
      </c>
      <c r="H606" s="12" t="s">
        <v>11</v>
      </c>
      <c r="J606" s="12" t="s">
        <v>260</v>
      </c>
      <c r="K606" s="12" t="s">
        <v>124</v>
      </c>
      <c r="L606" s="12" t="s">
        <v>117</v>
      </c>
      <c r="M606" s="12" t="s">
        <v>107</v>
      </c>
      <c r="N606" s="12" t="s">
        <v>1963</v>
      </c>
      <c r="O606" s="12" t="s">
        <v>109</v>
      </c>
    </row>
    <row r="607" spans="1:15" x14ac:dyDescent="0.25">
      <c r="A607" s="12" t="s">
        <v>4284</v>
      </c>
      <c r="B607" s="14" t="s">
        <v>4445</v>
      </c>
      <c r="C607" s="12" t="s">
        <v>1028</v>
      </c>
      <c r="D607" s="12" t="s">
        <v>1029</v>
      </c>
      <c r="E607" s="12" t="s">
        <v>1030</v>
      </c>
      <c r="F607" s="12" t="s">
        <v>1031</v>
      </c>
      <c r="G607" s="12" t="s">
        <v>1032</v>
      </c>
      <c r="H607" s="12" t="s">
        <v>11</v>
      </c>
      <c r="J607" s="12" t="s">
        <v>208</v>
      </c>
      <c r="K607" s="12" t="s">
        <v>209</v>
      </c>
      <c r="L607" s="12" t="s">
        <v>210</v>
      </c>
      <c r="M607" s="12" t="s">
        <v>107</v>
      </c>
      <c r="N607" s="12" t="s">
        <v>1033</v>
      </c>
      <c r="O607" s="12" t="s">
        <v>109</v>
      </c>
    </row>
    <row r="608" spans="1:15" x14ac:dyDescent="0.25">
      <c r="A608" s="12" t="s">
        <v>4286</v>
      </c>
      <c r="B608" s="14" t="s">
        <v>4445</v>
      </c>
      <c r="C608" s="12" t="s">
        <v>1028</v>
      </c>
      <c r="D608" s="12" t="s">
        <v>1029</v>
      </c>
      <c r="E608" s="12" t="s">
        <v>1030</v>
      </c>
      <c r="F608" s="12" t="s">
        <v>1031</v>
      </c>
      <c r="G608" s="12" t="s">
        <v>1032</v>
      </c>
      <c r="H608" s="12" t="s">
        <v>11</v>
      </c>
      <c r="J608" s="12" t="s">
        <v>208</v>
      </c>
      <c r="K608" s="12" t="s">
        <v>209</v>
      </c>
      <c r="L608" s="12" t="s">
        <v>210</v>
      </c>
      <c r="M608" s="12" t="s">
        <v>107</v>
      </c>
      <c r="N608" s="12" t="s">
        <v>1033</v>
      </c>
      <c r="O608" s="12" t="s">
        <v>109</v>
      </c>
    </row>
    <row r="609" spans="1:15" x14ac:dyDescent="0.25">
      <c r="A609" s="12" t="s">
        <v>4285</v>
      </c>
      <c r="B609" s="14" t="s">
        <v>4445</v>
      </c>
      <c r="C609" s="12" t="s">
        <v>3383</v>
      </c>
      <c r="D609" s="12" t="s">
        <v>3384</v>
      </c>
      <c r="E609" s="12" t="s">
        <v>3385</v>
      </c>
      <c r="F609" s="12" t="s">
        <v>3386</v>
      </c>
      <c r="G609" s="12" t="s">
        <v>73</v>
      </c>
      <c r="H609" s="12" t="s">
        <v>11</v>
      </c>
      <c r="J609" s="12" t="s">
        <v>260</v>
      </c>
      <c r="K609" s="12" t="s">
        <v>3387</v>
      </c>
      <c r="L609" s="12" t="s">
        <v>3388</v>
      </c>
      <c r="M609" s="12" t="s">
        <v>2829</v>
      </c>
      <c r="N609" s="12" t="s">
        <v>3389</v>
      </c>
      <c r="O609" s="12" t="s">
        <v>1144</v>
      </c>
    </row>
    <row r="610" spans="1:15" x14ac:dyDescent="0.25">
      <c r="A610" s="12" t="s">
        <v>4287</v>
      </c>
      <c r="B610" s="14" t="s">
        <v>4445</v>
      </c>
      <c r="C610" s="12" t="s">
        <v>4122</v>
      </c>
      <c r="D610" s="12" t="s">
        <v>4123</v>
      </c>
      <c r="E610" s="12" t="s">
        <v>4124</v>
      </c>
      <c r="F610" s="12" t="s">
        <v>4125</v>
      </c>
      <c r="G610" s="12" t="s">
        <v>4126</v>
      </c>
      <c r="H610" s="12" t="s">
        <v>11</v>
      </c>
      <c r="J610" s="12" t="s">
        <v>260</v>
      </c>
      <c r="K610" s="12" t="s">
        <v>23</v>
      </c>
      <c r="L610" s="12" t="s">
        <v>4127</v>
      </c>
      <c r="M610" s="12" t="s">
        <v>3495</v>
      </c>
      <c r="N610" s="12" t="s">
        <v>4128</v>
      </c>
      <c r="O610" s="12" t="s">
        <v>78</v>
      </c>
    </row>
    <row r="611" spans="1:15" x14ac:dyDescent="0.25">
      <c r="A611" s="12" t="s">
        <v>4287</v>
      </c>
      <c r="B611" s="16" t="s">
        <v>4445</v>
      </c>
      <c r="C611" s="12" t="s">
        <v>4129</v>
      </c>
      <c r="D611" s="12" t="s">
        <v>4130</v>
      </c>
      <c r="E611" s="12" t="s">
        <v>4131</v>
      </c>
      <c r="F611" s="12" t="s">
        <v>4132</v>
      </c>
      <c r="G611" s="12" t="s">
        <v>4133</v>
      </c>
      <c r="H611" s="12" t="s">
        <v>11</v>
      </c>
      <c r="J611" s="12" t="s">
        <v>2300</v>
      </c>
      <c r="K611" s="12" t="s">
        <v>3534</v>
      </c>
      <c r="L611" s="12" t="s">
        <v>4134</v>
      </c>
      <c r="M611" s="12" t="s">
        <v>107</v>
      </c>
      <c r="N611" s="12" t="s">
        <v>4135</v>
      </c>
      <c r="O611" s="12" t="s">
        <v>78</v>
      </c>
    </row>
    <row r="612" spans="1:15" x14ac:dyDescent="0.25">
      <c r="A612" s="12" t="s">
        <v>4284</v>
      </c>
      <c r="B612" s="14" t="s">
        <v>4445</v>
      </c>
      <c r="C612" s="12" t="s">
        <v>2636</v>
      </c>
      <c r="D612" s="12" t="s">
        <v>2637</v>
      </c>
      <c r="E612" s="12" t="s">
        <v>2638</v>
      </c>
      <c r="F612" s="12" t="s">
        <v>2639</v>
      </c>
      <c r="G612" s="12" t="s">
        <v>2640</v>
      </c>
      <c r="H612" s="12" t="s">
        <v>13</v>
      </c>
      <c r="J612" s="12" t="s">
        <v>2641</v>
      </c>
      <c r="K612" s="12" t="s">
        <v>2642</v>
      </c>
      <c r="L612" s="12" t="s">
        <v>262</v>
      </c>
      <c r="M612" s="12" t="s">
        <v>107</v>
      </c>
      <c r="N612" s="12" t="s">
        <v>2643</v>
      </c>
      <c r="O612" s="12" t="s">
        <v>127</v>
      </c>
    </row>
    <row r="613" spans="1:15" x14ac:dyDescent="0.25">
      <c r="A613" s="12" t="s">
        <v>4286</v>
      </c>
      <c r="B613" s="14" t="s">
        <v>4445</v>
      </c>
      <c r="C613" s="12" t="s">
        <v>1034</v>
      </c>
      <c r="D613" s="12" t="s">
        <v>1035</v>
      </c>
      <c r="E613" s="12" t="s">
        <v>1036</v>
      </c>
      <c r="F613" s="12" t="s">
        <v>1037</v>
      </c>
      <c r="G613" s="12" t="s">
        <v>1038</v>
      </c>
      <c r="H613" s="12" t="s">
        <v>10</v>
      </c>
      <c r="J613" s="12" t="s">
        <v>260</v>
      </c>
      <c r="K613" s="12" t="s">
        <v>1039</v>
      </c>
      <c r="L613" s="12" t="s">
        <v>618</v>
      </c>
      <c r="M613" s="12" t="s">
        <v>107</v>
      </c>
      <c r="N613" s="12" t="s">
        <v>1040</v>
      </c>
      <c r="O613" s="12" t="s">
        <v>127</v>
      </c>
    </row>
    <row r="614" spans="1:15" x14ac:dyDescent="0.25">
      <c r="A614" s="12" t="s">
        <v>4284</v>
      </c>
      <c r="B614" s="14" t="s">
        <v>4445</v>
      </c>
      <c r="C614" s="12" t="s">
        <v>1041</v>
      </c>
      <c r="D614" s="12" t="s">
        <v>1042</v>
      </c>
      <c r="E614" s="12" t="s">
        <v>1043</v>
      </c>
      <c r="F614" s="12" t="s">
        <v>1044</v>
      </c>
      <c r="G614" s="12" t="s">
        <v>1045</v>
      </c>
      <c r="H614" s="12" t="s">
        <v>10</v>
      </c>
      <c r="J614" s="12" t="s">
        <v>260</v>
      </c>
      <c r="K614" s="12" t="s">
        <v>1046</v>
      </c>
      <c r="L614" s="12" t="s">
        <v>618</v>
      </c>
      <c r="M614" s="12" t="s">
        <v>107</v>
      </c>
      <c r="O614" s="12" t="s">
        <v>109</v>
      </c>
    </row>
    <row r="615" spans="1:15" x14ac:dyDescent="0.25">
      <c r="A615" s="12" t="s">
        <v>4286</v>
      </c>
      <c r="B615" s="14" t="s">
        <v>4445</v>
      </c>
      <c r="C615" s="12" t="s">
        <v>1041</v>
      </c>
      <c r="D615" s="12" t="s">
        <v>1042</v>
      </c>
      <c r="E615" s="12" t="s">
        <v>1043</v>
      </c>
      <c r="F615" s="12" t="s">
        <v>1044</v>
      </c>
      <c r="G615" s="12" t="s">
        <v>1045</v>
      </c>
      <c r="H615" s="12" t="s">
        <v>10</v>
      </c>
      <c r="J615" s="12" t="s">
        <v>260</v>
      </c>
      <c r="K615" s="12" t="s">
        <v>1046</v>
      </c>
      <c r="L615" s="12" t="s">
        <v>618</v>
      </c>
      <c r="M615" s="12" t="s">
        <v>107</v>
      </c>
      <c r="N615" s="12" t="s">
        <v>1047</v>
      </c>
      <c r="O615" s="12" t="s">
        <v>109</v>
      </c>
    </row>
    <row r="616" spans="1:15" x14ac:dyDescent="0.25">
      <c r="A616" s="12" t="s">
        <v>4285</v>
      </c>
      <c r="B616" s="14" t="s">
        <v>4445</v>
      </c>
      <c r="C616" s="12" t="s">
        <v>3390</v>
      </c>
      <c r="D616" s="12" t="s">
        <v>3391</v>
      </c>
      <c r="E616" s="12" t="s">
        <v>3392</v>
      </c>
      <c r="F616" s="12" t="s">
        <v>3393</v>
      </c>
      <c r="G616" s="12" t="s">
        <v>73</v>
      </c>
      <c r="H616" s="12" t="s">
        <v>872</v>
      </c>
      <c r="J616" s="12" t="s">
        <v>3394</v>
      </c>
      <c r="K616" s="12" t="s">
        <v>3175</v>
      </c>
      <c r="L616" s="12" t="s">
        <v>2437</v>
      </c>
      <c r="M616" s="12" t="s">
        <v>2829</v>
      </c>
      <c r="N616" s="12" t="s">
        <v>3395</v>
      </c>
      <c r="O616" s="12" t="s">
        <v>1122</v>
      </c>
    </row>
    <row r="617" spans="1:15" x14ac:dyDescent="0.25">
      <c r="A617" s="12" t="s">
        <v>4285</v>
      </c>
      <c r="B617" s="14" t="s">
        <v>4445</v>
      </c>
      <c r="C617" s="12" t="s">
        <v>3396</v>
      </c>
      <c r="D617" s="12" t="s">
        <v>3396</v>
      </c>
      <c r="E617" s="12" t="s">
        <v>3397</v>
      </c>
      <c r="F617" s="12" t="s">
        <v>3398</v>
      </c>
      <c r="G617" s="12" t="s">
        <v>73</v>
      </c>
      <c r="H617" s="12" t="s">
        <v>872</v>
      </c>
      <c r="J617" s="12" t="s">
        <v>3394</v>
      </c>
      <c r="K617" s="12" t="s">
        <v>3175</v>
      </c>
      <c r="L617" s="12" t="s">
        <v>2437</v>
      </c>
      <c r="M617" s="12" t="s">
        <v>2829</v>
      </c>
      <c r="N617" s="12" t="s">
        <v>3399</v>
      </c>
      <c r="O617" s="12" t="s">
        <v>1122</v>
      </c>
    </row>
    <row r="618" spans="1:15" x14ac:dyDescent="0.25">
      <c r="A618" s="12" t="s">
        <v>4285</v>
      </c>
      <c r="B618" s="14" t="s">
        <v>4445</v>
      </c>
      <c r="C618" s="12" t="s">
        <v>3400</v>
      </c>
      <c r="D618" s="12" t="s">
        <v>3400</v>
      </c>
      <c r="E618" s="12" t="s">
        <v>3401</v>
      </c>
      <c r="F618" s="12" t="s">
        <v>3386</v>
      </c>
      <c r="G618" s="12" t="s">
        <v>73</v>
      </c>
      <c r="H618" s="12" t="s">
        <v>11</v>
      </c>
      <c r="J618" s="12" t="s">
        <v>3394</v>
      </c>
      <c r="K618" s="12" t="s">
        <v>3175</v>
      </c>
      <c r="L618" s="12" t="s">
        <v>2437</v>
      </c>
      <c r="M618" s="12" t="s">
        <v>2829</v>
      </c>
      <c r="N618" s="12" t="s">
        <v>3402</v>
      </c>
      <c r="O618" s="12" t="s">
        <v>1122</v>
      </c>
    </row>
    <row r="619" spans="1:15" x14ac:dyDescent="0.25">
      <c r="A619" s="12" t="s">
        <v>4285</v>
      </c>
      <c r="B619" s="14" t="s">
        <v>4445</v>
      </c>
      <c r="C619" s="12" t="s">
        <v>3403</v>
      </c>
      <c r="D619" s="12" t="s">
        <v>3403</v>
      </c>
      <c r="E619" s="12" t="s">
        <v>3404</v>
      </c>
      <c r="F619" s="12" t="s">
        <v>3386</v>
      </c>
      <c r="G619" s="12" t="s">
        <v>73</v>
      </c>
      <c r="H619" s="12" t="s">
        <v>11</v>
      </c>
      <c r="J619" s="12" t="s">
        <v>3394</v>
      </c>
      <c r="K619" s="12" t="s">
        <v>3175</v>
      </c>
      <c r="L619" s="12" t="s">
        <v>2437</v>
      </c>
      <c r="M619" s="12" t="s">
        <v>2829</v>
      </c>
      <c r="N619" s="12" t="s">
        <v>3405</v>
      </c>
      <c r="O619" s="12" t="s">
        <v>1122</v>
      </c>
    </row>
    <row r="620" spans="1:15" x14ac:dyDescent="0.25">
      <c r="A620" s="12" t="s">
        <v>4285</v>
      </c>
      <c r="B620" s="14" t="s">
        <v>4445</v>
      </c>
      <c r="C620" s="12" t="s">
        <v>3406</v>
      </c>
      <c r="D620" s="12" t="s">
        <v>3406</v>
      </c>
      <c r="E620" s="12" t="s">
        <v>3407</v>
      </c>
      <c r="F620" s="12" t="s">
        <v>3398</v>
      </c>
      <c r="G620" s="12" t="s">
        <v>73</v>
      </c>
      <c r="H620" s="12" t="s">
        <v>872</v>
      </c>
      <c r="J620" s="12" t="s">
        <v>3394</v>
      </c>
      <c r="K620" s="12" t="s">
        <v>3175</v>
      </c>
      <c r="L620" s="12" t="s">
        <v>2437</v>
      </c>
      <c r="M620" s="12" t="s">
        <v>2829</v>
      </c>
      <c r="N620" s="12" t="s">
        <v>3408</v>
      </c>
      <c r="O620" s="12" t="s">
        <v>1122</v>
      </c>
    </row>
    <row r="621" spans="1:15" x14ac:dyDescent="0.25">
      <c r="A621" s="12" t="s">
        <v>4284</v>
      </c>
      <c r="B621" s="14" t="s">
        <v>4445</v>
      </c>
      <c r="C621" s="12" t="s">
        <v>1964</v>
      </c>
      <c r="D621" s="12" t="s">
        <v>1965</v>
      </c>
      <c r="E621" s="12" t="s">
        <v>1966</v>
      </c>
      <c r="F621" s="12" t="s">
        <v>1967</v>
      </c>
      <c r="G621" s="12" t="s">
        <v>1968</v>
      </c>
      <c r="H621" s="12" t="s">
        <v>10</v>
      </c>
      <c r="J621" s="12" t="s">
        <v>280</v>
      </c>
      <c r="K621" s="12" t="s">
        <v>1969</v>
      </c>
      <c r="L621" s="12" t="s">
        <v>262</v>
      </c>
      <c r="M621" s="12" t="s">
        <v>107</v>
      </c>
      <c r="N621" s="12" t="s">
        <v>1970</v>
      </c>
      <c r="O621" s="12" t="s">
        <v>127</v>
      </c>
    </row>
    <row r="622" spans="1:15" x14ac:dyDescent="0.25">
      <c r="A622" s="12" t="s">
        <v>4286</v>
      </c>
      <c r="B622" s="14" t="s">
        <v>4445</v>
      </c>
      <c r="C622" s="12" t="s">
        <v>1048</v>
      </c>
      <c r="D622" s="12" t="s">
        <v>1049</v>
      </c>
      <c r="E622" s="12" t="s">
        <v>1050</v>
      </c>
      <c r="F622" s="12" t="s">
        <v>1051</v>
      </c>
      <c r="G622" s="12" t="s">
        <v>1052</v>
      </c>
      <c r="H622" s="12" t="s">
        <v>10</v>
      </c>
      <c r="J622" s="12" t="s">
        <v>105</v>
      </c>
      <c r="K622" s="12" t="s">
        <v>23</v>
      </c>
      <c r="L622" s="12" t="s">
        <v>311</v>
      </c>
      <c r="M622" s="12" t="s">
        <v>107</v>
      </c>
      <c r="N622" s="12" t="s">
        <v>409</v>
      </c>
      <c r="O622" s="12" t="s">
        <v>127</v>
      </c>
    </row>
    <row r="623" spans="1:15" x14ac:dyDescent="0.25">
      <c r="A623" s="12" t="s">
        <v>4285</v>
      </c>
      <c r="B623" s="14" t="s">
        <v>4445</v>
      </c>
      <c r="C623" s="12" t="s">
        <v>3409</v>
      </c>
      <c r="D623" s="12" t="s">
        <v>3410</v>
      </c>
      <c r="E623" s="12" t="s">
        <v>3411</v>
      </c>
      <c r="F623" s="12" t="s">
        <v>3386</v>
      </c>
      <c r="G623" s="12" t="s">
        <v>73</v>
      </c>
      <c r="H623" s="12" t="s">
        <v>11</v>
      </c>
      <c r="J623" s="12" t="s">
        <v>260</v>
      </c>
      <c r="K623" s="12" t="s">
        <v>3387</v>
      </c>
      <c r="L623" s="12" t="s">
        <v>3388</v>
      </c>
      <c r="M623" s="12" t="s">
        <v>2829</v>
      </c>
      <c r="N623" s="12" t="s">
        <v>3412</v>
      </c>
      <c r="O623" s="12" t="s">
        <v>1144</v>
      </c>
    </row>
    <row r="624" spans="1:15" x14ac:dyDescent="0.25">
      <c r="A624" s="12" t="s">
        <v>4285</v>
      </c>
      <c r="B624" s="14" t="s">
        <v>4445</v>
      </c>
      <c r="C624" s="12" t="s">
        <v>3413</v>
      </c>
      <c r="D624" s="12" t="s">
        <v>3414</v>
      </c>
      <c r="E624" s="12" t="s">
        <v>3415</v>
      </c>
      <c r="F624" s="12" t="s">
        <v>3416</v>
      </c>
      <c r="G624" s="12" t="s">
        <v>4383</v>
      </c>
      <c r="H624" s="12" t="s">
        <v>11</v>
      </c>
      <c r="J624" s="12" t="s">
        <v>3417</v>
      </c>
      <c r="K624" s="12" t="s">
        <v>2862</v>
      </c>
      <c r="L624" s="12" t="s">
        <v>2337</v>
      </c>
      <c r="M624" s="12" t="s">
        <v>2829</v>
      </c>
      <c r="N624" s="12" t="s">
        <v>3418</v>
      </c>
      <c r="O624" s="12" t="s">
        <v>1122</v>
      </c>
    </row>
    <row r="625" spans="1:15" x14ac:dyDescent="0.25">
      <c r="A625" s="12" t="s">
        <v>4285</v>
      </c>
      <c r="B625" s="14" t="s">
        <v>4445</v>
      </c>
      <c r="C625" s="12" t="s">
        <v>3419</v>
      </c>
      <c r="D625" s="12" t="s">
        <v>3414</v>
      </c>
      <c r="E625" s="12" t="s">
        <v>3415</v>
      </c>
      <c r="F625" s="12" t="s">
        <v>3416</v>
      </c>
      <c r="G625" s="12" t="s">
        <v>4384</v>
      </c>
      <c r="H625" s="12" t="s">
        <v>11</v>
      </c>
      <c r="J625" s="12" t="s">
        <v>3420</v>
      </c>
      <c r="K625" s="12" t="s">
        <v>3421</v>
      </c>
      <c r="L625" s="12" t="s">
        <v>2337</v>
      </c>
      <c r="M625" s="12" t="s">
        <v>1624</v>
      </c>
      <c r="N625" s="12" t="s">
        <v>3418</v>
      </c>
      <c r="O625" s="12" t="s">
        <v>1122</v>
      </c>
    </row>
    <row r="626" spans="1:15" x14ac:dyDescent="0.25">
      <c r="A626" s="12" t="s">
        <v>4285</v>
      </c>
      <c r="B626" s="14" t="s">
        <v>4445</v>
      </c>
      <c r="C626" s="12" t="s">
        <v>3422</v>
      </c>
      <c r="D626" s="12" t="s">
        <v>3423</v>
      </c>
      <c r="E626" s="12" t="s">
        <v>3424</v>
      </c>
      <c r="F626" s="12" t="s">
        <v>3425</v>
      </c>
      <c r="G626" s="12" t="s">
        <v>3426</v>
      </c>
      <c r="H626" s="12" t="s">
        <v>11</v>
      </c>
      <c r="J626" s="12" t="s">
        <v>3417</v>
      </c>
      <c r="K626" s="12" t="s">
        <v>2862</v>
      </c>
      <c r="L626" s="12" t="s">
        <v>2167</v>
      </c>
      <c r="M626" s="12" t="s">
        <v>2829</v>
      </c>
      <c r="N626" s="12" t="s">
        <v>3427</v>
      </c>
      <c r="O626" s="12" t="s">
        <v>1122</v>
      </c>
    </row>
    <row r="627" spans="1:15" x14ac:dyDescent="0.25">
      <c r="A627" s="12" t="s">
        <v>4285</v>
      </c>
      <c r="B627" s="14" t="s">
        <v>4445</v>
      </c>
      <c r="C627" s="12" t="s">
        <v>3428</v>
      </c>
      <c r="D627" s="12" t="s">
        <v>3429</v>
      </c>
      <c r="E627" s="12" t="s">
        <v>3430</v>
      </c>
      <c r="F627" s="12" t="s">
        <v>3431</v>
      </c>
      <c r="G627" s="12" t="s">
        <v>73</v>
      </c>
      <c r="H627" s="12" t="s">
        <v>11</v>
      </c>
      <c r="J627" s="12" t="s">
        <v>3432</v>
      </c>
      <c r="K627" s="12" t="s">
        <v>2862</v>
      </c>
      <c r="L627" s="12" t="s">
        <v>683</v>
      </c>
      <c r="M627" s="12" t="s">
        <v>2829</v>
      </c>
      <c r="N627" s="12" t="s">
        <v>3433</v>
      </c>
      <c r="O627" s="12" t="s">
        <v>1144</v>
      </c>
    </row>
    <row r="628" spans="1:15" x14ac:dyDescent="0.25">
      <c r="A628" s="12" t="s">
        <v>4460</v>
      </c>
      <c r="B628" s="14" t="s">
        <v>4445</v>
      </c>
      <c r="C628" s="12" t="s">
        <v>1504</v>
      </c>
      <c r="D628" s="12" t="s">
        <v>1505</v>
      </c>
      <c r="E628" s="12" t="s">
        <v>4427</v>
      </c>
      <c r="F628" s="12" t="s">
        <v>1498</v>
      </c>
      <c r="G628" s="12" t="s">
        <v>73</v>
      </c>
      <c r="H628" s="12" t="s">
        <v>11</v>
      </c>
      <c r="I628" s="12" t="s">
        <v>1492</v>
      </c>
      <c r="L628" s="12" t="s">
        <v>1503</v>
      </c>
      <c r="M628" s="12" t="s">
        <v>99</v>
      </c>
      <c r="N628" s="12" t="s">
        <v>503</v>
      </c>
      <c r="O628" s="12" t="s">
        <v>1112</v>
      </c>
    </row>
    <row r="629" spans="1:15" x14ac:dyDescent="0.25">
      <c r="A629" s="12" t="s">
        <v>4287</v>
      </c>
      <c r="B629" s="14" t="s">
        <v>4445</v>
      </c>
      <c r="C629" s="12" t="s">
        <v>4136</v>
      </c>
      <c r="D629" s="12" t="s">
        <v>4137</v>
      </c>
      <c r="E629" s="12" t="s">
        <v>4138</v>
      </c>
      <c r="F629" s="12" t="s">
        <v>4139</v>
      </c>
      <c r="H629" s="12" t="s">
        <v>11</v>
      </c>
      <c r="J629" s="12" t="s">
        <v>1553</v>
      </c>
      <c r="K629" s="12" t="s">
        <v>2097</v>
      </c>
      <c r="L629" s="12" t="s">
        <v>3436</v>
      </c>
      <c r="M629" s="12" t="s">
        <v>297</v>
      </c>
    </row>
    <row r="630" spans="1:15" x14ac:dyDescent="0.25">
      <c r="A630" s="12" t="s">
        <v>4285</v>
      </c>
      <c r="B630" s="14" t="s">
        <v>4445</v>
      </c>
      <c r="C630" s="12" t="s">
        <v>3434</v>
      </c>
      <c r="D630" s="12" t="s">
        <v>3435</v>
      </c>
      <c r="J630" s="12" t="s">
        <v>1553</v>
      </c>
      <c r="K630" s="12" t="s">
        <v>2097</v>
      </c>
      <c r="L630" s="12" t="s">
        <v>3436</v>
      </c>
      <c r="M630" s="12" t="s">
        <v>2838</v>
      </c>
    </row>
    <row r="631" spans="1:15" x14ac:dyDescent="0.25">
      <c r="A631" s="12" t="s">
        <v>4285</v>
      </c>
      <c r="B631" s="14" t="s">
        <v>4445</v>
      </c>
      <c r="C631" s="12" t="s">
        <v>3437</v>
      </c>
      <c r="D631" s="12" t="s">
        <v>3438</v>
      </c>
      <c r="E631" s="12" t="s">
        <v>3439</v>
      </c>
      <c r="F631" s="12" t="s">
        <v>4385</v>
      </c>
      <c r="G631" s="12" t="s">
        <v>73</v>
      </c>
      <c r="H631" s="12" t="s">
        <v>11</v>
      </c>
      <c r="J631" s="12" t="s">
        <v>2861</v>
      </c>
      <c r="K631" s="12" t="s">
        <v>2862</v>
      </c>
      <c r="L631" s="12" t="s">
        <v>347</v>
      </c>
      <c r="M631" s="12" t="s">
        <v>2829</v>
      </c>
      <c r="N631" s="12" t="s">
        <v>3440</v>
      </c>
    </row>
    <row r="632" spans="1:15" x14ac:dyDescent="0.25">
      <c r="A632" s="12" t="s">
        <v>4460</v>
      </c>
      <c r="B632" s="15" t="s">
        <v>4445</v>
      </c>
      <c r="C632" s="12" t="s">
        <v>1521</v>
      </c>
      <c r="D632" s="12" t="s">
        <v>1522</v>
      </c>
      <c r="E632" s="12" t="s">
        <v>1523</v>
      </c>
      <c r="F632" s="12" t="s">
        <v>1524</v>
      </c>
      <c r="G632" s="12" t="s">
        <v>1525</v>
      </c>
      <c r="H632" s="12" t="s">
        <v>11</v>
      </c>
      <c r="I632" s="12" t="s">
        <v>1492</v>
      </c>
      <c r="L632" s="12" t="s">
        <v>1503</v>
      </c>
      <c r="M632" s="12" t="s">
        <v>99</v>
      </c>
      <c r="N632" s="12" t="s">
        <v>503</v>
      </c>
      <c r="O632" s="12" t="s">
        <v>1112</v>
      </c>
    </row>
    <row r="633" spans="1:15" x14ac:dyDescent="0.25">
      <c r="A633" s="12" t="s">
        <v>4460</v>
      </c>
      <c r="B633" s="15" t="s">
        <v>4445</v>
      </c>
      <c r="C633" s="12" t="s">
        <v>1512</v>
      </c>
      <c r="D633" s="12" t="s">
        <v>1513</v>
      </c>
      <c r="E633" s="12" t="s">
        <v>1514</v>
      </c>
      <c r="F633" s="12" t="s">
        <v>1498</v>
      </c>
      <c r="G633" s="12" t="s">
        <v>73</v>
      </c>
      <c r="H633" s="12" t="s">
        <v>11</v>
      </c>
      <c r="I633" s="12" t="s">
        <v>1492</v>
      </c>
      <c r="L633" s="12" t="s">
        <v>1503</v>
      </c>
      <c r="M633" s="12" t="s">
        <v>99</v>
      </c>
      <c r="N633" s="12" t="s">
        <v>503</v>
      </c>
      <c r="O633" s="12" t="s">
        <v>1112</v>
      </c>
    </row>
    <row r="634" spans="1:15" x14ac:dyDescent="0.25">
      <c r="A634" s="12" t="s">
        <v>4460</v>
      </c>
      <c r="B634" s="15" t="s">
        <v>4445</v>
      </c>
      <c r="C634" s="12" t="s">
        <v>1509</v>
      </c>
      <c r="D634" s="12" t="s">
        <v>1510</v>
      </c>
      <c r="E634" s="12" t="s">
        <v>1511</v>
      </c>
      <c r="F634" s="12" t="s">
        <v>1498</v>
      </c>
      <c r="G634" s="12" t="s">
        <v>73</v>
      </c>
      <c r="H634" s="12" t="s">
        <v>11</v>
      </c>
      <c r="I634" s="12" t="s">
        <v>1492</v>
      </c>
      <c r="L634" s="12" t="s">
        <v>1503</v>
      </c>
      <c r="M634" s="12" t="s">
        <v>99</v>
      </c>
      <c r="N634" s="12" t="s">
        <v>503</v>
      </c>
      <c r="O634" s="12" t="s">
        <v>1112</v>
      </c>
    </row>
    <row r="635" spans="1:15" x14ac:dyDescent="0.25">
      <c r="A635" s="12" t="s">
        <v>4284</v>
      </c>
      <c r="B635" s="14" t="s">
        <v>4445</v>
      </c>
      <c r="C635" s="12" t="s">
        <v>2644</v>
      </c>
      <c r="D635" s="12" t="s">
        <v>2646</v>
      </c>
      <c r="E635" s="12" t="s">
        <v>2416</v>
      </c>
      <c r="F635" s="12" t="s">
        <v>2647</v>
      </c>
      <c r="G635" s="12" t="s">
        <v>2648</v>
      </c>
      <c r="H635" s="12" t="s">
        <v>10</v>
      </c>
      <c r="J635" s="12" t="s">
        <v>260</v>
      </c>
      <c r="K635" s="12" t="s">
        <v>23</v>
      </c>
      <c r="L635" s="12" t="s">
        <v>262</v>
      </c>
      <c r="M635" s="12" t="s">
        <v>107</v>
      </c>
      <c r="N635" s="12" t="s">
        <v>2649</v>
      </c>
      <c r="O635" s="12" t="s">
        <v>127</v>
      </c>
    </row>
    <row r="636" spans="1:15" x14ac:dyDescent="0.25">
      <c r="A636" s="12" t="s">
        <v>4287</v>
      </c>
      <c r="B636" s="14" t="s">
        <v>4445</v>
      </c>
      <c r="C636" s="12" t="s">
        <v>2644</v>
      </c>
      <c r="D636" s="12" t="s">
        <v>2646</v>
      </c>
      <c r="E636" s="12" t="s">
        <v>2416</v>
      </c>
      <c r="F636" s="12" t="s">
        <v>2647</v>
      </c>
      <c r="G636" s="12" t="s">
        <v>2648</v>
      </c>
      <c r="H636" s="12" t="s">
        <v>10</v>
      </c>
      <c r="J636" s="12" t="s">
        <v>260</v>
      </c>
      <c r="K636" s="12" t="s">
        <v>23</v>
      </c>
      <c r="L636" s="12" t="s">
        <v>262</v>
      </c>
      <c r="M636" s="12" t="s">
        <v>3495</v>
      </c>
      <c r="N636" s="12" t="s">
        <v>2649</v>
      </c>
      <c r="O636" s="12" t="s">
        <v>3708</v>
      </c>
    </row>
    <row r="637" spans="1:15" x14ac:dyDescent="0.25">
      <c r="A637" s="12" t="s">
        <v>4284</v>
      </c>
      <c r="B637" s="14" t="s">
        <v>4445</v>
      </c>
      <c r="C637" s="12" t="s">
        <v>2645</v>
      </c>
      <c r="D637" s="12" t="s">
        <v>2651</v>
      </c>
      <c r="E637" s="12" t="s">
        <v>2647</v>
      </c>
      <c r="F637" s="12" t="s">
        <v>259</v>
      </c>
      <c r="G637" s="12" t="s">
        <v>2652</v>
      </c>
      <c r="H637" s="12" t="s">
        <v>14</v>
      </c>
      <c r="J637" s="12" t="s">
        <v>260</v>
      </c>
      <c r="K637" s="12" t="s">
        <v>23</v>
      </c>
      <c r="L637" s="12" t="s">
        <v>262</v>
      </c>
      <c r="M637" s="12" t="s">
        <v>107</v>
      </c>
      <c r="N637" s="12" t="s">
        <v>2653</v>
      </c>
      <c r="O637" s="12" t="s">
        <v>127</v>
      </c>
    </row>
    <row r="638" spans="1:15" x14ac:dyDescent="0.25">
      <c r="A638" s="12" t="s">
        <v>4287</v>
      </c>
      <c r="B638" s="14" t="s">
        <v>4445</v>
      </c>
      <c r="C638" s="12" t="s">
        <v>2645</v>
      </c>
      <c r="D638" s="12" t="s">
        <v>2651</v>
      </c>
      <c r="E638" s="12" t="s">
        <v>2647</v>
      </c>
      <c r="F638" s="12" t="s">
        <v>259</v>
      </c>
      <c r="G638" s="12" t="s">
        <v>2652</v>
      </c>
      <c r="H638" s="12" t="s">
        <v>14</v>
      </c>
      <c r="J638" s="12" t="s">
        <v>260</v>
      </c>
      <c r="K638" s="12" t="s">
        <v>23</v>
      </c>
      <c r="L638" s="12" t="s">
        <v>262</v>
      </c>
      <c r="M638" s="12" t="s">
        <v>3495</v>
      </c>
      <c r="N638" s="12" t="s">
        <v>2653</v>
      </c>
      <c r="O638" s="12" t="s">
        <v>3708</v>
      </c>
    </row>
    <row r="639" spans="1:15" x14ac:dyDescent="0.25">
      <c r="A639" s="12" t="s">
        <v>4284</v>
      </c>
      <c r="B639" s="14" t="s">
        <v>4445</v>
      </c>
      <c r="C639" s="12" t="s">
        <v>2650</v>
      </c>
      <c r="D639" s="12" t="s">
        <v>2655</v>
      </c>
      <c r="E639" s="12" t="s">
        <v>2656</v>
      </c>
      <c r="F639" s="12" t="s">
        <v>2657</v>
      </c>
      <c r="G639" s="12" t="s">
        <v>73</v>
      </c>
      <c r="H639" s="12" t="s">
        <v>11</v>
      </c>
      <c r="L639" s="12" t="s">
        <v>2658</v>
      </c>
      <c r="M639" s="12" t="s">
        <v>99</v>
      </c>
      <c r="N639" s="12" t="s">
        <v>2659</v>
      </c>
      <c r="O639" s="12" t="s">
        <v>127</v>
      </c>
    </row>
    <row r="640" spans="1:15" x14ac:dyDescent="0.25">
      <c r="A640" s="12" t="s">
        <v>4284</v>
      </c>
      <c r="B640" s="14" t="s">
        <v>4445</v>
      </c>
      <c r="C640" s="12" t="s">
        <v>2654</v>
      </c>
      <c r="D640" s="12" t="s">
        <v>2661</v>
      </c>
      <c r="E640" s="12" t="s">
        <v>2662</v>
      </c>
      <c r="F640" s="12" t="s">
        <v>2663</v>
      </c>
      <c r="G640" s="12" t="s">
        <v>2664</v>
      </c>
      <c r="H640" s="12" t="s">
        <v>10</v>
      </c>
      <c r="L640" s="12" t="s">
        <v>76</v>
      </c>
      <c r="M640" s="12" t="s">
        <v>99</v>
      </c>
      <c r="N640" s="12" t="s">
        <v>2665</v>
      </c>
      <c r="O640" s="12" t="s">
        <v>127</v>
      </c>
    </row>
    <row r="641" spans="1:15" x14ac:dyDescent="0.25">
      <c r="A641" s="12" t="s">
        <v>4284</v>
      </c>
      <c r="B641" s="14" t="s">
        <v>4445</v>
      </c>
      <c r="C641" s="12" t="s">
        <v>2660</v>
      </c>
      <c r="D641" s="12" t="s">
        <v>2667</v>
      </c>
      <c r="E641" s="12" t="s">
        <v>2668</v>
      </c>
      <c r="F641" s="12" t="s">
        <v>2669</v>
      </c>
      <c r="G641" s="12" t="s">
        <v>2670</v>
      </c>
      <c r="H641" s="12" t="s">
        <v>10</v>
      </c>
      <c r="L641" s="12" t="s">
        <v>76</v>
      </c>
      <c r="M641" s="12" t="s">
        <v>99</v>
      </c>
      <c r="N641" s="12" t="s">
        <v>2671</v>
      </c>
      <c r="O641" s="12" t="s">
        <v>127</v>
      </c>
    </row>
    <row r="642" spans="1:15" x14ac:dyDescent="0.25">
      <c r="A642" s="12" t="s">
        <v>4287</v>
      </c>
      <c r="B642" s="14" t="s">
        <v>4445</v>
      </c>
      <c r="C642" s="12" t="s">
        <v>4144</v>
      </c>
      <c r="D642" s="12" t="s">
        <v>4145</v>
      </c>
      <c r="E642" s="12" t="s">
        <v>4146</v>
      </c>
      <c r="F642" s="12" t="s">
        <v>259</v>
      </c>
      <c r="G642" s="12" t="s">
        <v>259</v>
      </c>
      <c r="H642" s="12" t="s">
        <v>10</v>
      </c>
      <c r="J642" s="12" t="s">
        <v>260</v>
      </c>
      <c r="K642" s="12" t="s">
        <v>23</v>
      </c>
      <c r="L642" s="12" t="s">
        <v>262</v>
      </c>
      <c r="M642" s="12" t="s">
        <v>3495</v>
      </c>
      <c r="N642" s="12" t="s">
        <v>4147</v>
      </c>
      <c r="O642" s="12" t="s">
        <v>127</v>
      </c>
    </row>
    <row r="643" spans="1:15" x14ac:dyDescent="0.25">
      <c r="A643" s="12" t="s">
        <v>4287</v>
      </c>
      <c r="B643" s="14" t="s">
        <v>4445</v>
      </c>
      <c r="C643" s="12" t="s">
        <v>4148</v>
      </c>
      <c r="D643" s="12" t="s">
        <v>4149</v>
      </c>
      <c r="E643" s="12" t="s">
        <v>4150</v>
      </c>
      <c r="F643" s="12" t="s">
        <v>4151</v>
      </c>
      <c r="G643" s="12" t="s">
        <v>191</v>
      </c>
      <c r="H643" s="12" t="s">
        <v>11</v>
      </c>
      <c r="J643" s="12" t="s">
        <v>260</v>
      </c>
      <c r="K643" s="12" t="s">
        <v>23</v>
      </c>
      <c r="L643" s="12" t="s">
        <v>449</v>
      </c>
      <c r="M643" s="12" t="s">
        <v>3495</v>
      </c>
      <c r="N643" s="12" t="s">
        <v>4152</v>
      </c>
      <c r="O643" s="12" t="s">
        <v>78</v>
      </c>
    </row>
    <row r="644" spans="1:15" x14ac:dyDescent="0.25">
      <c r="A644" s="12" t="s">
        <v>4287</v>
      </c>
      <c r="B644" s="14" t="s">
        <v>4445</v>
      </c>
      <c r="C644" s="12" t="s">
        <v>4153</v>
      </c>
      <c r="D644" s="12" t="s">
        <v>4154</v>
      </c>
      <c r="E644" s="12" t="s">
        <v>4155</v>
      </c>
      <c r="F644" s="12" t="s">
        <v>4156</v>
      </c>
      <c r="G644" s="12" t="s">
        <v>4157</v>
      </c>
      <c r="H644" s="12" t="s">
        <v>11</v>
      </c>
      <c r="J644" s="12" t="s">
        <v>260</v>
      </c>
      <c r="K644" s="12" t="s">
        <v>2862</v>
      </c>
      <c r="L644" s="12" t="s">
        <v>1101</v>
      </c>
      <c r="M644" s="12" t="s">
        <v>3495</v>
      </c>
      <c r="N644" s="12" t="s">
        <v>4158</v>
      </c>
      <c r="O644" s="12" t="s">
        <v>3598</v>
      </c>
    </row>
    <row r="645" spans="1:15" x14ac:dyDescent="0.25">
      <c r="A645" s="12" t="s">
        <v>4284</v>
      </c>
      <c r="B645" s="14" t="s">
        <v>4445</v>
      </c>
      <c r="C645" s="12" t="s">
        <v>2672</v>
      </c>
      <c r="D645" s="12" t="s">
        <v>2678</v>
      </c>
      <c r="E645" s="12" t="s">
        <v>4356</v>
      </c>
      <c r="F645" s="12" t="s">
        <v>2679</v>
      </c>
      <c r="G645" s="12" t="s">
        <v>2680</v>
      </c>
      <c r="H645" s="12" t="s">
        <v>10</v>
      </c>
      <c r="J645" s="12" t="s">
        <v>865</v>
      </c>
      <c r="K645" s="12" t="s">
        <v>141</v>
      </c>
      <c r="L645" s="12" t="s">
        <v>2681</v>
      </c>
      <c r="M645" s="12" t="s">
        <v>107</v>
      </c>
      <c r="O645" s="12" t="s">
        <v>127</v>
      </c>
    </row>
    <row r="646" spans="1:15" x14ac:dyDescent="0.25">
      <c r="A646" s="12" t="s">
        <v>4284</v>
      </c>
      <c r="B646" s="14" t="s">
        <v>4445</v>
      </c>
      <c r="C646" s="12" t="s">
        <v>807</v>
      </c>
      <c r="D646" s="12" t="s">
        <v>808</v>
      </c>
      <c r="E646" s="12" t="s">
        <v>809</v>
      </c>
      <c r="F646" s="12" t="s">
        <v>810</v>
      </c>
      <c r="G646" s="12" t="s">
        <v>811</v>
      </c>
      <c r="H646" s="12" t="s">
        <v>10</v>
      </c>
      <c r="J646" s="12" t="s">
        <v>812</v>
      </c>
      <c r="K646" s="12" t="s">
        <v>23</v>
      </c>
      <c r="L646" s="12" t="s">
        <v>262</v>
      </c>
      <c r="M646" s="12" t="s">
        <v>107</v>
      </c>
      <c r="N646" s="12" t="s">
        <v>813</v>
      </c>
      <c r="O646" s="12" t="s">
        <v>109</v>
      </c>
    </row>
    <row r="647" spans="1:15" x14ac:dyDescent="0.25">
      <c r="A647" s="12" t="s">
        <v>4286</v>
      </c>
      <c r="B647" s="14" t="s">
        <v>4445</v>
      </c>
      <c r="C647" s="12" t="s">
        <v>807</v>
      </c>
      <c r="D647" s="12" t="s">
        <v>808</v>
      </c>
      <c r="E647" s="12" t="s">
        <v>809</v>
      </c>
      <c r="F647" s="12" t="s">
        <v>810</v>
      </c>
      <c r="G647" s="12" t="s">
        <v>811</v>
      </c>
      <c r="H647" s="12" t="s">
        <v>10</v>
      </c>
      <c r="J647" s="12" t="s">
        <v>812</v>
      </c>
      <c r="K647" s="12" t="s">
        <v>23</v>
      </c>
      <c r="L647" s="12" t="s">
        <v>262</v>
      </c>
      <c r="M647" s="12" t="s">
        <v>107</v>
      </c>
      <c r="N647" s="12" t="s">
        <v>813</v>
      </c>
      <c r="O647" s="12" t="s">
        <v>109</v>
      </c>
    </row>
    <row r="648" spans="1:15" x14ac:dyDescent="0.25">
      <c r="A648" s="12" t="s">
        <v>4287</v>
      </c>
      <c r="B648" s="14" t="s">
        <v>4445</v>
      </c>
      <c r="C648" s="12" t="s">
        <v>807</v>
      </c>
      <c r="D648" s="12" t="s">
        <v>808</v>
      </c>
      <c r="E648" s="12" t="s">
        <v>809</v>
      </c>
      <c r="F648" s="12" t="s">
        <v>810</v>
      </c>
      <c r="G648" s="12" t="s">
        <v>811</v>
      </c>
      <c r="H648" s="12" t="s">
        <v>10</v>
      </c>
      <c r="J648" s="12" t="s">
        <v>4159</v>
      </c>
      <c r="K648" s="12" t="s">
        <v>23</v>
      </c>
      <c r="L648" s="12" t="s">
        <v>262</v>
      </c>
      <c r="M648" s="12" t="s">
        <v>3495</v>
      </c>
      <c r="N648" s="12" t="s">
        <v>813</v>
      </c>
      <c r="O648" s="12" t="s">
        <v>78</v>
      </c>
    </row>
    <row r="649" spans="1:15" x14ac:dyDescent="0.25">
      <c r="A649" s="12" t="s">
        <v>4284</v>
      </c>
      <c r="B649" s="14" t="s">
        <v>4445</v>
      </c>
      <c r="C649" s="12" t="s">
        <v>2677</v>
      </c>
      <c r="D649" s="12" t="s">
        <v>2683</v>
      </c>
      <c r="E649" s="12" t="s">
        <v>2684</v>
      </c>
      <c r="F649" s="12" t="s">
        <v>2685</v>
      </c>
      <c r="G649" s="12" t="s">
        <v>2686</v>
      </c>
      <c r="H649" s="12" t="s">
        <v>10</v>
      </c>
      <c r="J649" s="12" t="s">
        <v>260</v>
      </c>
      <c r="K649" s="12" t="s">
        <v>23</v>
      </c>
      <c r="L649" s="12" t="s">
        <v>2437</v>
      </c>
      <c r="M649" s="12" t="s">
        <v>107</v>
      </c>
      <c r="N649" s="12" t="s">
        <v>2687</v>
      </c>
      <c r="O649" s="12" t="s">
        <v>127</v>
      </c>
    </row>
    <row r="650" spans="1:15" x14ac:dyDescent="0.25">
      <c r="A650" s="12" t="s">
        <v>4284</v>
      </c>
      <c r="B650" s="14" t="s">
        <v>4445</v>
      </c>
      <c r="C650" s="12" t="s">
        <v>2682</v>
      </c>
      <c r="D650" s="12" t="s">
        <v>2689</v>
      </c>
      <c r="E650" s="12" t="s">
        <v>2690</v>
      </c>
      <c r="F650" s="12" t="s">
        <v>495</v>
      </c>
      <c r="G650" s="12" t="s">
        <v>98</v>
      </c>
      <c r="H650" s="12" t="s">
        <v>10</v>
      </c>
      <c r="J650" s="12" t="s">
        <v>260</v>
      </c>
      <c r="K650" s="12" t="s">
        <v>497</v>
      </c>
      <c r="L650" s="12" t="s">
        <v>76</v>
      </c>
      <c r="M650" s="12" t="s">
        <v>107</v>
      </c>
      <c r="N650" s="12" t="s">
        <v>2691</v>
      </c>
      <c r="O650" s="12" t="s">
        <v>127</v>
      </c>
    </row>
    <row r="651" spans="1:15" x14ac:dyDescent="0.25">
      <c r="A651" s="12" t="s">
        <v>4285</v>
      </c>
      <c r="B651" s="14" t="s">
        <v>4445</v>
      </c>
      <c r="C651" s="12" t="s">
        <v>3451</v>
      </c>
      <c r="D651" s="12" t="s">
        <v>3452</v>
      </c>
      <c r="E651" s="12" t="s">
        <v>3453</v>
      </c>
      <c r="F651" s="12" t="s">
        <v>3454</v>
      </c>
      <c r="G651" s="12" t="s">
        <v>3455</v>
      </c>
      <c r="H651" s="12" t="s">
        <v>10</v>
      </c>
      <c r="J651" s="12" t="s">
        <v>260</v>
      </c>
      <c r="K651" s="12" t="s">
        <v>3456</v>
      </c>
      <c r="L651" s="12" t="s">
        <v>3457</v>
      </c>
      <c r="M651" s="12" t="s">
        <v>2829</v>
      </c>
      <c r="N651" s="12" t="s">
        <v>3458</v>
      </c>
      <c r="O651" s="12" t="s">
        <v>1122</v>
      </c>
    </row>
    <row r="652" spans="1:15" x14ac:dyDescent="0.25">
      <c r="A652" s="12" t="s">
        <v>4284</v>
      </c>
      <c r="B652" s="14" t="s">
        <v>4445</v>
      </c>
      <c r="C652" s="12" t="s">
        <v>1971</v>
      </c>
      <c r="D652" s="12" t="s">
        <v>1972</v>
      </c>
      <c r="E652" s="12" t="s">
        <v>1973</v>
      </c>
      <c r="F652" s="12" t="s">
        <v>1974</v>
      </c>
      <c r="G652" s="12" t="s">
        <v>98</v>
      </c>
      <c r="H652" s="12" t="s">
        <v>10</v>
      </c>
      <c r="J652" s="12" t="s">
        <v>260</v>
      </c>
      <c r="K652" s="12" t="s">
        <v>497</v>
      </c>
      <c r="L652" s="12" t="s">
        <v>76</v>
      </c>
      <c r="M652" s="12" t="s">
        <v>107</v>
      </c>
      <c r="N652" s="12" t="s">
        <v>1975</v>
      </c>
      <c r="O652" s="12" t="s">
        <v>127</v>
      </c>
    </row>
    <row r="653" spans="1:15" x14ac:dyDescent="0.25">
      <c r="A653" s="12" t="s">
        <v>4284</v>
      </c>
      <c r="B653" s="14" t="s">
        <v>4445</v>
      </c>
      <c r="C653" s="12" t="s">
        <v>1976</v>
      </c>
      <c r="D653" s="12" t="s">
        <v>1977</v>
      </c>
      <c r="E653" s="12" t="s">
        <v>1978</v>
      </c>
      <c r="F653" s="12" t="s">
        <v>1979</v>
      </c>
      <c r="G653" s="12" t="s">
        <v>98</v>
      </c>
      <c r="H653" s="12" t="s">
        <v>10</v>
      </c>
      <c r="J653" s="12" t="s">
        <v>260</v>
      </c>
      <c r="K653" s="12" t="s">
        <v>497</v>
      </c>
      <c r="L653" s="12" t="s">
        <v>76</v>
      </c>
      <c r="M653" s="12" t="s">
        <v>107</v>
      </c>
      <c r="N653" s="12" t="s">
        <v>1980</v>
      </c>
      <c r="O653" s="12" t="s">
        <v>127</v>
      </c>
    </row>
    <row r="654" spans="1:15" x14ac:dyDescent="0.25">
      <c r="A654" s="12" t="s">
        <v>4284</v>
      </c>
      <c r="B654" s="14" t="s">
        <v>4445</v>
      </c>
      <c r="C654" s="12" t="s">
        <v>1981</v>
      </c>
      <c r="D654" s="12" t="s">
        <v>1982</v>
      </c>
      <c r="E654" s="12" t="s">
        <v>1983</v>
      </c>
      <c r="F654" s="12" t="s">
        <v>495</v>
      </c>
      <c r="G654" s="12" t="s">
        <v>98</v>
      </c>
      <c r="H654" s="12" t="s">
        <v>10</v>
      </c>
      <c r="J654" s="12" t="s">
        <v>260</v>
      </c>
      <c r="K654" s="12" t="s">
        <v>497</v>
      </c>
      <c r="L654" s="12" t="s">
        <v>76</v>
      </c>
      <c r="M654" s="12" t="s">
        <v>107</v>
      </c>
      <c r="N654" s="12" t="s">
        <v>1984</v>
      </c>
      <c r="O654" s="12" t="s">
        <v>127</v>
      </c>
    </row>
    <row r="655" spans="1:15" x14ac:dyDescent="0.25">
      <c r="A655" s="12" t="s">
        <v>4284</v>
      </c>
      <c r="B655" s="14" t="s">
        <v>4445</v>
      </c>
      <c r="C655" s="12" t="s">
        <v>1985</v>
      </c>
      <c r="D655" s="12" t="s">
        <v>1986</v>
      </c>
      <c r="E655" s="12" t="s">
        <v>1987</v>
      </c>
      <c r="F655" s="12" t="s">
        <v>1988</v>
      </c>
      <c r="G655" s="12" t="s">
        <v>98</v>
      </c>
      <c r="H655" s="12" t="s">
        <v>10</v>
      </c>
      <c r="J655" s="12" t="s">
        <v>260</v>
      </c>
      <c r="K655" s="12" t="s">
        <v>497</v>
      </c>
      <c r="L655" s="12" t="s">
        <v>76</v>
      </c>
      <c r="M655" s="12" t="s">
        <v>107</v>
      </c>
      <c r="N655" s="12" t="s">
        <v>1989</v>
      </c>
      <c r="O655" s="12" t="s">
        <v>127</v>
      </c>
    </row>
    <row r="656" spans="1:15" x14ac:dyDescent="0.25">
      <c r="A656" s="12" t="s">
        <v>4284</v>
      </c>
      <c r="B656" s="14" t="s">
        <v>4445</v>
      </c>
      <c r="C656" s="12" t="s">
        <v>1990</v>
      </c>
      <c r="D656" s="12" t="s">
        <v>1991</v>
      </c>
      <c r="E656" s="12" t="s">
        <v>1992</v>
      </c>
      <c r="F656" s="12" t="s">
        <v>1993</v>
      </c>
      <c r="G656" s="12" t="s">
        <v>98</v>
      </c>
      <c r="H656" s="12" t="s">
        <v>10</v>
      </c>
      <c r="J656" s="12" t="s">
        <v>260</v>
      </c>
      <c r="K656" s="12" t="s">
        <v>497</v>
      </c>
      <c r="L656" s="12" t="s">
        <v>76</v>
      </c>
      <c r="M656" s="12" t="s">
        <v>107</v>
      </c>
      <c r="N656" s="12" t="s">
        <v>1994</v>
      </c>
      <c r="O656" s="12" t="s">
        <v>127</v>
      </c>
    </row>
    <row r="657" spans="1:15" x14ac:dyDescent="0.25">
      <c r="A657" s="12" t="s">
        <v>4284</v>
      </c>
      <c r="B657" s="14" t="s">
        <v>4445</v>
      </c>
      <c r="C657" s="12" t="s">
        <v>1995</v>
      </c>
      <c r="D657" s="12" t="s">
        <v>1996</v>
      </c>
      <c r="E657" s="12" t="s">
        <v>1997</v>
      </c>
      <c r="F657" s="12" t="s">
        <v>1998</v>
      </c>
      <c r="G657" s="12" t="s">
        <v>98</v>
      </c>
      <c r="H657" s="12" t="s">
        <v>10</v>
      </c>
      <c r="J657" s="12" t="s">
        <v>260</v>
      </c>
      <c r="K657" s="12" t="s">
        <v>497</v>
      </c>
      <c r="L657" s="12" t="s">
        <v>76</v>
      </c>
      <c r="M657" s="12" t="s">
        <v>107</v>
      </c>
      <c r="N657" s="12" t="s">
        <v>1999</v>
      </c>
      <c r="O657" s="12" t="s">
        <v>127</v>
      </c>
    </row>
    <row r="658" spans="1:15" x14ac:dyDescent="0.25">
      <c r="A658" s="12" t="s">
        <v>4284</v>
      </c>
      <c r="B658" s="14" t="s">
        <v>4445</v>
      </c>
      <c r="C658" s="12" t="s">
        <v>2000</v>
      </c>
      <c r="D658" s="12" t="s">
        <v>2001</v>
      </c>
      <c r="E658" s="12" t="s">
        <v>2002</v>
      </c>
      <c r="F658" s="12" t="s">
        <v>2003</v>
      </c>
      <c r="G658" s="12" t="s">
        <v>98</v>
      </c>
      <c r="H658" s="12" t="s">
        <v>10</v>
      </c>
      <c r="J658" s="12" t="s">
        <v>260</v>
      </c>
      <c r="K658" s="12" t="s">
        <v>497</v>
      </c>
      <c r="L658" s="12" t="s">
        <v>76</v>
      </c>
      <c r="M658" s="12" t="s">
        <v>107</v>
      </c>
      <c r="N658" s="12" t="s">
        <v>2004</v>
      </c>
      <c r="O658" s="12" t="s">
        <v>127</v>
      </c>
    </row>
    <row r="659" spans="1:15" x14ac:dyDescent="0.25">
      <c r="A659" s="12" t="s">
        <v>4284</v>
      </c>
      <c r="B659" s="14" t="s">
        <v>4445</v>
      </c>
      <c r="C659" s="12" t="s">
        <v>2688</v>
      </c>
      <c r="D659" s="12" t="s">
        <v>2693</v>
      </c>
      <c r="E659" s="12" t="s">
        <v>2694</v>
      </c>
      <c r="F659" s="12" t="s">
        <v>2563</v>
      </c>
      <c r="G659" s="12" t="s">
        <v>2695</v>
      </c>
      <c r="H659" s="12" t="s">
        <v>10</v>
      </c>
      <c r="J659" s="12" t="s">
        <v>260</v>
      </c>
      <c r="K659" s="12" t="s">
        <v>497</v>
      </c>
      <c r="L659" s="12" t="s">
        <v>76</v>
      </c>
      <c r="M659" s="12" t="s">
        <v>107</v>
      </c>
      <c r="N659" s="12" t="s">
        <v>2696</v>
      </c>
      <c r="O659" s="12" t="s">
        <v>127</v>
      </c>
    </row>
    <row r="660" spans="1:15" x14ac:dyDescent="0.25">
      <c r="A660" s="12" t="s">
        <v>4287</v>
      </c>
      <c r="B660" s="14" t="s">
        <v>4445</v>
      </c>
      <c r="C660" s="12" t="s">
        <v>2688</v>
      </c>
      <c r="D660" s="12" t="s">
        <v>2693</v>
      </c>
      <c r="E660" s="12" t="s">
        <v>2694</v>
      </c>
      <c r="F660" s="12" t="s">
        <v>2563</v>
      </c>
      <c r="G660" s="12" t="s">
        <v>2695</v>
      </c>
      <c r="J660" s="12" t="s">
        <v>260</v>
      </c>
      <c r="K660" s="12" t="s">
        <v>3456</v>
      </c>
      <c r="L660" s="12" t="s">
        <v>76</v>
      </c>
      <c r="M660" s="12" t="s">
        <v>3495</v>
      </c>
      <c r="N660" s="12" t="s">
        <v>2696</v>
      </c>
      <c r="O660" s="12" t="s">
        <v>127</v>
      </c>
    </row>
    <row r="661" spans="1:15" x14ac:dyDescent="0.25">
      <c r="A661" s="12" t="s">
        <v>4284</v>
      </c>
      <c r="B661" s="14" t="s">
        <v>4445</v>
      </c>
      <c r="C661" s="12" t="s">
        <v>2692</v>
      </c>
      <c r="D661" s="12" t="s">
        <v>2698</v>
      </c>
      <c r="E661" s="12" t="s">
        <v>2699</v>
      </c>
      <c r="F661" s="12" t="s">
        <v>495</v>
      </c>
      <c r="G661" s="12" t="s">
        <v>98</v>
      </c>
      <c r="H661" s="12" t="s">
        <v>10</v>
      </c>
      <c r="J661" s="12" t="s">
        <v>260</v>
      </c>
      <c r="K661" s="12" t="s">
        <v>497</v>
      </c>
      <c r="L661" s="12" t="s">
        <v>76</v>
      </c>
      <c r="M661" s="12" t="s">
        <v>107</v>
      </c>
      <c r="N661" s="12" t="s">
        <v>2700</v>
      </c>
      <c r="O661" s="12" t="s">
        <v>127</v>
      </c>
    </row>
    <row r="662" spans="1:15" x14ac:dyDescent="0.25">
      <c r="A662" s="12" t="s">
        <v>4286</v>
      </c>
      <c r="B662" s="14" t="s">
        <v>4445</v>
      </c>
      <c r="C662" s="12" t="s">
        <v>492</v>
      </c>
      <c r="D662" s="12" t="s">
        <v>493</v>
      </c>
      <c r="E662" s="12" t="s">
        <v>494</v>
      </c>
      <c r="F662" s="12" t="s">
        <v>495</v>
      </c>
      <c r="G662" s="12" t="s">
        <v>496</v>
      </c>
      <c r="H662" s="12" t="s">
        <v>10</v>
      </c>
      <c r="J662" s="12" t="s">
        <v>260</v>
      </c>
      <c r="K662" s="12" t="s">
        <v>497</v>
      </c>
      <c r="L662" s="12" t="s">
        <v>76</v>
      </c>
      <c r="M662" s="12" t="s">
        <v>107</v>
      </c>
      <c r="N662" s="12" t="s">
        <v>498</v>
      </c>
      <c r="O662" s="12" t="s">
        <v>127</v>
      </c>
    </row>
    <row r="663" spans="1:15" x14ac:dyDescent="0.25">
      <c r="A663" s="12" t="s">
        <v>4286</v>
      </c>
      <c r="B663" s="14" t="s">
        <v>4445</v>
      </c>
      <c r="C663" s="12" t="s">
        <v>814</v>
      </c>
      <c r="D663" s="12" t="s">
        <v>815</v>
      </c>
      <c r="E663" s="12" t="s">
        <v>530</v>
      </c>
      <c r="F663" s="12" t="s">
        <v>816</v>
      </c>
      <c r="G663" s="12" t="s">
        <v>98</v>
      </c>
      <c r="H663" s="12" t="s">
        <v>10</v>
      </c>
      <c r="I663" s="12" t="s">
        <v>84</v>
      </c>
      <c r="M663" s="12" t="s">
        <v>99</v>
      </c>
      <c r="N663" s="12" t="s">
        <v>533</v>
      </c>
      <c r="O663" s="12" t="s">
        <v>127</v>
      </c>
    </row>
    <row r="664" spans="1:15" x14ac:dyDescent="0.25">
      <c r="A664" s="12" t="s">
        <v>4284</v>
      </c>
      <c r="B664" s="14" t="s">
        <v>4445</v>
      </c>
      <c r="C664" s="12" t="s">
        <v>2697</v>
      </c>
      <c r="D664" s="12" t="s">
        <v>2702</v>
      </c>
      <c r="E664" s="12" t="s">
        <v>2703</v>
      </c>
      <c r="F664" s="12" t="s">
        <v>495</v>
      </c>
      <c r="G664" s="12" t="s">
        <v>98</v>
      </c>
      <c r="H664" s="12" t="s">
        <v>10</v>
      </c>
      <c r="J664" s="12" t="s">
        <v>260</v>
      </c>
      <c r="K664" s="12" t="s">
        <v>497</v>
      </c>
      <c r="L664" s="12" t="s">
        <v>76</v>
      </c>
      <c r="M664" s="12" t="s">
        <v>107</v>
      </c>
      <c r="N664" s="12" t="s">
        <v>2704</v>
      </c>
      <c r="O664" s="12" t="s">
        <v>127</v>
      </c>
    </row>
    <row r="665" spans="1:15" x14ac:dyDescent="0.25">
      <c r="A665" s="12" t="s">
        <v>4284</v>
      </c>
      <c r="B665" s="14" t="s">
        <v>4445</v>
      </c>
      <c r="C665" s="12" t="s">
        <v>2701</v>
      </c>
      <c r="D665" s="12" t="s">
        <v>2706</v>
      </c>
      <c r="E665" s="12" t="s">
        <v>2707</v>
      </c>
      <c r="F665" s="12" t="s">
        <v>495</v>
      </c>
      <c r="G665" s="12" t="s">
        <v>98</v>
      </c>
      <c r="H665" s="12" t="s">
        <v>10</v>
      </c>
      <c r="J665" s="12" t="s">
        <v>260</v>
      </c>
      <c r="K665" s="12" t="s">
        <v>497</v>
      </c>
      <c r="L665" s="12" t="s">
        <v>76</v>
      </c>
      <c r="M665" s="12" t="s">
        <v>107</v>
      </c>
      <c r="N665" s="12" t="s">
        <v>2708</v>
      </c>
      <c r="O665" s="12" t="s">
        <v>127</v>
      </c>
    </row>
    <row r="666" spans="1:15" x14ac:dyDescent="0.25">
      <c r="A666" s="12" t="s">
        <v>4286</v>
      </c>
      <c r="B666" s="14" t="s">
        <v>4445</v>
      </c>
      <c r="C666" s="12" t="s">
        <v>817</v>
      </c>
      <c r="D666" s="12" t="s">
        <v>818</v>
      </c>
      <c r="E666" s="12" t="s">
        <v>819</v>
      </c>
      <c r="F666" s="12" t="s">
        <v>820</v>
      </c>
      <c r="G666" s="12" t="s">
        <v>821</v>
      </c>
      <c r="H666" s="12" t="s">
        <v>10</v>
      </c>
      <c r="J666" s="12" t="s">
        <v>280</v>
      </c>
      <c r="K666" s="12" t="s">
        <v>822</v>
      </c>
      <c r="L666" s="12" t="s">
        <v>262</v>
      </c>
      <c r="M666" s="12" t="s">
        <v>107</v>
      </c>
      <c r="N666" s="12" t="s">
        <v>823</v>
      </c>
      <c r="O666" s="12" t="s">
        <v>127</v>
      </c>
    </row>
    <row r="667" spans="1:15" x14ac:dyDescent="0.25">
      <c r="A667" s="12" t="s">
        <v>4284</v>
      </c>
      <c r="B667" s="14" t="s">
        <v>4445</v>
      </c>
      <c r="C667" s="12" t="s">
        <v>2705</v>
      </c>
      <c r="D667" s="12" t="s">
        <v>2709</v>
      </c>
      <c r="E667" s="12" t="s">
        <v>819</v>
      </c>
      <c r="F667" s="12" t="s">
        <v>2710</v>
      </c>
      <c r="G667" s="12" t="s">
        <v>2711</v>
      </c>
      <c r="H667" s="12" t="s">
        <v>10</v>
      </c>
      <c r="J667" s="12" t="s">
        <v>280</v>
      </c>
      <c r="K667" s="12" t="s">
        <v>822</v>
      </c>
      <c r="L667" s="12" t="s">
        <v>262</v>
      </c>
      <c r="M667" s="12" t="s">
        <v>107</v>
      </c>
      <c r="N667" s="12" t="s">
        <v>2712</v>
      </c>
      <c r="O667" s="12" t="s">
        <v>127</v>
      </c>
    </row>
    <row r="668" spans="1:15" x14ac:dyDescent="0.25">
      <c r="A668" s="12" t="s">
        <v>4284</v>
      </c>
      <c r="B668" s="14" t="s">
        <v>4445</v>
      </c>
      <c r="C668" s="12" t="s">
        <v>824</v>
      </c>
      <c r="D668" s="12" t="s">
        <v>825</v>
      </c>
      <c r="E668" s="12" t="s">
        <v>819</v>
      </c>
      <c r="F668" s="12" t="s">
        <v>826</v>
      </c>
      <c r="G668" s="12" t="s">
        <v>827</v>
      </c>
      <c r="H668" s="12" t="s">
        <v>10</v>
      </c>
      <c r="J668" s="12" t="s">
        <v>152</v>
      </c>
      <c r="K668" s="12" t="s">
        <v>822</v>
      </c>
      <c r="L668" s="12" t="s">
        <v>262</v>
      </c>
      <c r="M668" s="12" t="s">
        <v>107</v>
      </c>
      <c r="N668" s="12" t="s">
        <v>828</v>
      </c>
      <c r="O668" s="12" t="s">
        <v>127</v>
      </c>
    </row>
    <row r="669" spans="1:15" x14ac:dyDescent="0.25">
      <c r="A669" s="12" t="s">
        <v>4286</v>
      </c>
      <c r="B669" s="14" t="s">
        <v>4445</v>
      </c>
      <c r="C669" s="12" t="s">
        <v>824</v>
      </c>
      <c r="D669" s="12" t="s">
        <v>825</v>
      </c>
      <c r="E669" s="12" t="s">
        <v>819</v>
      </c>
      <c r="F669" s="12" t="s">
        <v>826</v>
      </c>
      <c r="G669" s="12" t="s">
        <v>827</v>
      </c>
      <c r="H669" s="12" t="s">
        <v>10</v>
      </c>
      <c r="J669" s="12" t="s">
        <v>152</v>
      </c>
      <c r="K669" s="12" t="s">
        <v>822</v>
      </c>
      <c r="L669" s="12" t="s">
        <v>262</v>
      </c>
      <c r="M669" s="12" t="s">
        <v>107</v>
      </c>
      <c r="N669" s="12" t="s">
        <v>828</v>
      </c>
      <c r="O669" s="12" t="s">
        <v>127</v>
      </c>
    </row>
    <row r="670" spans="1:15" x14ac:dyDescent="0.25">
      <c r="A670" s="12" t="s">
        <v>4285</v>
      </c>
      <c r="B670" s="14" t="s">
        <v>4445</v>
      </c>
      <c r="C670" s="12" t="s">
        <v>3459</v>
      </c>
      <c r="D670" s="12" t="s">
        <v>3460</v>
      </c>
      <c r="E670" s="12" t="s">
        <v>3461</v>
      </c>
      <c r="F670" s="12" t="s">
        <v>3462</v>
      </c>
      <c r="G670" s="12" t="s">
        <v>73</v>
      </c>
      <c r="H670" s="12" t="s">
        <v>10</v>
      </c>
      <c r="M670" s="12" t="s">
        <v>1624</v>
      </c>
    </row>
    <row r="671" spans="1:15" x14ac:dyDescent="0.25">
      <c r="A671" s="12" t="s">
        <v>4284</v>
      </c>
      <c r="B671" s="14" t="s">
        <v>4445</v>
      </c>
      <c r="C671" s="12" t="s">
        <v>2068</v>
      </c>
      <c r="M671" s="12" t="s">
        <v>2061</v>
      </c>
    </row>
    <row r="672" spans="1:15" x14ac:dyDescent="0.25">
      <c r="A672" s="12" t="s">
        <v>4284</v>
      </c>
      <c r="B672" s="14" t="s">
        <v>4445</v>
      </c>
      <c r="C672" s="12" t="s">
        <v>2713</v>
      </c>
      <c r="D672" s="12" t="s">
        <v>2715</v>
      </c>
      <c r="E672" s="12" t="s">
        <v>2716</v>
      </c>
      <c r="F672" s="12" t="s">
        <v>2717</v>
      </c>
      <c r="G672" s="12" t="s">
        <v>2718</v>
      </c>
      <c r="H672" s="12" t="s">
        <v>11</v>
      </c>
      <c r="J672" s="12" t="s">
        <v>208</v>
      </c>
      <c r="K672" s="12" t="s">
        <v>209</v>
      </c>
      <c r="L672" s="12" t="s">
        <v>2719</v>
      </c>
      <c r="M672" s="12" t="s">
        <v>107</v>
      </c>
      <c r="N672" s="12" t="s">
        <v>2720</v>
      </c>
      <c r="O672" s="12" t="s">
        <v>109</v>
      </c>
    </row>
    <row r="673" spans="1:15" x14ac:dyDescent="0.25">
      <c r="A673" s="12" t="s">
        <v>4284</v>
      </c>
      <c r="B673" s="14" t="s">
        <v>4445</v>
      </c>
      <c r="C673" s="12" t="s">
        <v>2714</v>
      </c>
      <c r="D673" s="12" t="s">
        <v>2722</v>
      </c>
      <c r="E673" s="12" t="s">
        <v>2723</v>
      </c>
      <c r="F673" s="12" t="s">
        <v>2342</v>
      </c>
      <c r="G673" s="12" t="s">
        <v>2343</v>
      </c>
      <c r="H673" s="12" t="s">
        <v>11</v>
      </c>
      <c r="J673" s="12" t="s">
        <v>260</v>
      </c>
      <c r="K673" s="12" t="s">
        <v>497</v>
      </c>
      <c r="L673" s="12" t="s">
        <v>76</v>
      </c>
      <c r="M673" s="12" t="s">
        <v>107</v>
      </c>
      <c r="N673" s="12" t="s">
        <v>2724</v>
      </c>
      <c r="O673" s="12" t="s">
        <v>929</v>
      </c>
    </row>
    <row r="674" spans="1:15" x14ac:dyDescent="0.25">
      <c r="A674" s="12" t="s">
        <v>4285</v>
      </c>
      <c r="B674" s="14" t="s">
        <v>4445</v>
      </c>
      <c r="C674" s="12" t="s">
        <v>3463</v>
      </c>
      <c r="D674" s="12" t="s">
        <v>3464</v>
      </c>
      <c r="E674" s="12" t="s">
        <v>3465</v>
      </c>
      <c r="F674" s="12" t="s">
        <v>3466</v>
      </c>
      <c r="G674" s="12" t="s">
        <v>3467</v>
      </c>
      <c r="H674" s="12" t="s">
        <v>11</v>
      </c>
      <c r="M674" s="12" t="s">
        <v>1624</v>
      </c>
      <c r="O674" s="12" t="s">
        <v>78</v>
      </c>
    </row>
    <row r="675" spans="1:15" x14ac:dyDescent="0.25">
      <c r="A675" s="12" t="s">
        <v>4287</v>
      </c>
      <c r="B675" s="16" t="s">
        <v>4445</v>
      </c>
      <c r="C675" s="12" t="s">
        <v>4160</v>
      </c>
      <c r="D675" s="12" t="s">
        <v>4161</v>
      </c>
      <c r="E675" s="12" t="s">
        <v>4162</v>
      </c>
      <c r="F675" s="12" t="s">
        <v>4163</v>
      </c>
      <c r="G675" s="12" t="s">
        <v>4164</v>
      </c>
      <c r="H675" s="12" t="s">
        <v>10</v>
      </c>
      <c r="J675" s="12" t="s">
        <v>260</v>
      </c>
      <c r="K675" s="12" t="s">
        <v>3114</v>
      </c>
      <c r="L675" s="12" t="s">
        <v>3899</v>
      </c>
      <c r="M675" s="12" t="s">
        <v>107</v>
      </c>
      <c r="N675" s="12" t="s">
        <v>4165</v>
      </c>
      <c r="O675" s="12" t="s">
        <v>78</v>
      </c>
    </row>
    <row r="676" spans="1:15" x14ac:dyDescent="0.25">
      <c r="A676" s="12" t="s">
        <v>4284</v>
      </c>
      <c r="B676" s="15" t="s">
        <v>4446</v>
      </c>
      <c r="C676" s="12" t="s">
        <v>2005</v>
      </c>
      <c r="D676" s="12" t="s">
        <v>2006</v>
      </c>
      <c r="E676" s="12" t="s">
        <v>2007</v>
      </c>
      <c r="F676" s="12" t="s">
        <v>2008</v>
      </c>
      <c r="G676" s="12" t="s">
        <v>2009</v>
      </c>
      <c r="H676" s="12" t="s">
        <v>133</v>
      </c>
      <c r="J676" s="12" t="s">
        <v>152</v>
      </c>
      <c r="K676" s="12" t="s">
        <v>514</v>
      </c>
      <c r="L676" s="12" t="s">
        <v>106</v>
      </c>
      <c r="M676" s="12" t="s">
        <v>107</v>
      </c>
      <c r="N676" s="12" t="s">
        <v>2010</v>
      </c>
      <c r="O676" s="12" t="s">
        <v>127</v>
      </c>
    </row>
    <row r="677" spans="1:15" x14ac:dyDescent="0.25">
      <c r="A677" s="12" t="s">
        <v>4287</v>
      </c>
      <c r="B677" s="16" t="s">
        <v>4445</v>
      </c>
      <c r="C677" s="12" t="s">
        <v>4166</v>
      </c>
      <c r="D677" s="12" t="s">
        <v>4167</v>
      </c>
      <c r="E677" s="12" t="s">
        <v>4168</v>
      </c>
      <c r="F677" s="12" t="s">
        <v>4169</v>
      </c>
      <c r="H677" s="12" t="s">
        <v>11</v>
      </c>
      <c r="J677" s="12" t="s">
        <v>4170</v>
      </c>
      <c r="K677" s="12" t="s">
        <v>2991</v>
      </c>
      <c r="L677" s="12" t="s">
        <v>2992</v>
      </c>
      <c r="M677" s="12" t="s">
        <v>297</v>
      </c>
    </row>
    <row r="678" spans="1:15" x14ac:dyDescent="0.25">
      <c r="A678" s="12" t="s">
        <v>4287</v>
      </c>
      <c r="B678" s="16" t="s">
        <v>4445</v>
      </c>
      <c r="C678" s="12" t="s">
        <v>4171</v>
      </c>
      <c r="D678" s="12" t="s">
        <v>4172</v>
      </c>
      <c r="E678" s="12" t="s">
        <v>4173</v>
      </c>
      <c r="F678" s="12" t="s">
        <v>4169</v>
      </c>
      <c r="H678" s="12" t="s">
        <v>11</v>
      </c>
      <c r="J678" s="12" t="s">
        <v>4170</v>
      </c>
      <c r="K678" s="12" t="s">
        <v>2991</v>
      </c>
      <c r="L678" s="12" t="s">
        <v>2992</v>
      </c>
      <c r="M678" s="12" t="s">
        <v>297</v>
      </c>
    </row>
    <row r="679" spans="1:15" x14ac:dyDescent="0.25">
      <c r="A679" s="12" t="s">
        <v>4287</v>
      </c>
      <c r="B679" s="16" t="s">
        <v>4445</v>
      </c>
      <c r="C679" s="12" t="s">
        <v>4174</v>
      </c>
      <c r="D679" s="12" t="s">
        <v>4175</v>
      </c>
      <c r="E679" s="12" t="s">
        <v>4176</v>
      </c>
      <c r="F679" s="12" t="s">
        <v>4177</v>
      </c>
      <c r="H679" s="12" t="s">
        <v>11</v>
      </c>
      <c r="J679" s="12" t="s">
        <v>4170</v>
      </c>
      <c r="K679" s="12" t="s">
        <v>2991</v>
      </c>
      <c r="L679" s="12" t="s">
        <v>2992</v>
      </c>
      <c r="M679" s="12" t="s">
        <v>297</v>
      </c>
    </row>
    <row r="680" spans="1:15" x14ac:dyDescent="0.25">
      <c r="A680" s="12" t="s">
        <v>4460</v>
      </c>
      <c r="B680" s="15" t="s">
        <v>4446</v>
      </c>
      <c r="C680" s="12" t="s">
        <v>1534</v>
      </c>
      <c r="D680" s="12" t="s">
        <v>1535</v>
      </c>
      <c r="E680" s="12" t="s">
        <v>1536</v>
      </c>
      <c r="F680" s="12" t="s">
        <v>1537</v>
      </c>
      <c r="M680" s="12" t="s">
        <v>367</v>
      </c>
    </row>
    <row r="681" spans="1:15" x14ac:dyDescent="0.25">
      <c r="A681" s="12" t="s">
        <v>4287</v>
      </c>
      <c r="B681" s="14" t="s">
        <v>4445</v>
      </c>
      <c r="C681" s="12" t="s">
        <v>4186</v>
      </c>
      <c r="D681" s="12" t="s">
        <v>4187</v>
      </c>
      <c r="E681" s="12" t="s">
        <v>4188</v>
      </c>
      <c r="F681" s="12" t="s">
        <v>3523</v>
      </c>
      <c r="K681" s="12" t="s">
        <v>3518</v>
      </c>
      <c r="L681" s="12" t="s">
        <v>3524</v>
      </c>
      <c r="M681" s="12" t="s">
        <v>367</v>
      </c>
    </row>
    <row r="682" spans="1:15" x14ac:dyDescent="0.25">
      <c r="A682" s="12" t="s">
        <v>4460</v>
      </c>
      <c r="B682" s="14" t="s">
        <v>4445</v>
      </c>
      <c r="C682" s="12" t="s">
        <v>1451</v>
      </c>
      <c r="D682" s="12" t="s">
        <v>1452</v>
      </c>
      <c r="E682" s="12" t="s">
        <v>1453</v>
      </c>
      <c r="F682" s="12" t="s">
        <v>1445</v>
      </c>
      <c r="G682" s="12" t="s">
        <v>1454</v>
      </c>
      <c r="H682" s="12" t="s">
        <v>10</v>
      </c>
      <c r="M682" s="12" t="s">
        <v>99</v>
      </c>
    </row>
    <row r="683" spans="1:15" x14ac:dyDescent="0.25">
      <c r="A683" s="12" t="s">
        <v>4284</v>
      </c>
      <c r="B683" s="14" t="s">
        <v>4445</v>
      </c>
      <c r="C683" s="12" t="s">
        <v>2011</v>
      </c>
      <c r="D683" s="12" t="s">
        <v>2012</v>
      </c>
      <c r="E683" s="12" t="s">
        <v>2012</v>
      </c>
      <c r="F683" s="12" t="s">
        <v>2013</v>
      </c>
      <c r="G683" s="12" t="s">
        <v>90</v>
      </c>
      <c r="H683" s="12" t="s">
        <v>11</v>
      </c>
      <c r="L683" s="12" t="s">
        <v>2014</v>
      </c>
      <c r="M683" s="12" t="s">
        <v>2015</v>
      </c>
    </row>
    <row r="684" spans="1:15" x14ac:dyDescent="0.25">
      <c r="A684" s="12" t="s">
        <v>4284</v>
      </c>
      <c r="B684" s="14" t="s">
        <v>4445</v>
      </c>
      <c r="C684" s="12" t="s">
        <v>2016</v>
      </c>
      <c r="D684" s="12" t="s">
        <v>2017</v>
      </c>
      <c r="E684" s="12" t="s">
        <v>2018</v>
      </c>
      <c r="F684" s="12" t="s">
        <v>2013</v>
      </c>
      <c r="H684" s="12" t="s">
        <v>11</v>
      </c>
      <c r="L684" s="12" t="s">
        <v>2014</v>
      </c>
      <c r="M684" s="12" t="s">
        <v>2019</v>
      </c>
    </row>
    <row r="685" spans="1:15" x14ac:dyDescent="0.25">
      <c r="A685" s="12" t="s">
        <v>4284</v>
      </c>
      <c r="B685" s="14" t="s">
        <v>4445</v>
      </c>
      <c r="C685" s="12" t="s">
        <v>2020</v>
      </c>
      <c r="D685" s="12" t="s">
        <v>2021</v>
      </c>
      <c r="E685" s="12" t="s">
        <v>2022</v>
      </c>
      <c r="F685" s="12" t="s">
        <v>2013</v>
      </c>
      <c r="G685" s="12" t="s">
        <v>90</v>
      </c>
      <c r="H685" s="12" t="s">
        <v>11</v>
      </c>
      <c r="L685" s="12" t="s">
        <v>2014</v>
      </c>
      <c r="M685" s="12" t="s">
        <v>2023</v>
      </c>
    </row>
    <row r="686" spans="1:15" x14ac:dyDescent="0.25">
      <c r="A686" s="12" t="s">
        <v>4284</v>
      </c>
      <c r="B686" s="14" t="s">
        <v>4445</v>
      </c>
      <c r="C686" s="12" t="s">
        <v>2024</v>
      </c>
      <c r="D686" s="12" t="s">
        <v>2025</v>
      </c>
      <c r="E686" s="12" t="s">
        <v>2026</v>
      </c>
      <c r="F686" s="12" t="s">
        <v>2013</v>
      </c>
      <c r="G686" s="12" t="s">
        <v>90</v>
      </c>
      <c r="H686" s="12" t="s">
        <v>11</v>
      </c>
      <c r="L686" s="12" t="s">
        <v>2014</v>
      </c>
      <c r="M686" s="12" t="s">
        <v>2027</v>
      </c>
    </row>
    <row r="687" spans="1:15" x14ac:dyDescent="0.25">
      <c r="A687" s="12" t="s">
        <v>4284</v>
      </c>
      <c r="B687" s="15" t="s">
        <v>4446</v>
      </c>
      <c r="C687" s="12" t="s">
        <v>2028</v>
      </c>
      <c r="D687" s="12" t="s">
        <v>2029</v>
      </c>
      <c r="E687" s="12" t="s">
        <v>2030</v>
      </c>
      <c r="F687" s="12" t="s">
        <v>2013</v>
      </c>
      <c r="G687" s="12" t="s">
        <v>90</v>
      </c>
      <c r="H687" s="12" t="s">
        <v>11</v>
      </c>
      <c r="L687" s="12" t="s">
        <v>2014</v>
      </c>
      <c r="M687" s="12" t="s">
        <v>2031</v>
      </c>
    </row>
    <row r="688" spans="1:15" x14ac:dyDescent="0.25">
      <c r="A688" s="12" t="s">
        <v>4284</v>
      </c>
      <c r="B688" s="14" t="s">
        <v>4445</v>
      </c>
      <c r="C688" s="12" t="s">
        <v>2721</v>
      </c>
      <c r="D688" s="12" t="s">
        <v>2726</v>
      </c>
      <c r="E688" s="12" t="s">
        <v>2727</v>
      </c>
      <c r="F688" s="12" t="s">
        <v>2728</v>
      </c>
      <c r="G688" s="12" t="s">
        <v>2729</v>
      </c>
      <c r="H688" s="12" t="s">
        <v>10</v>
      </c>
      <c r="J688" s="12" t="s">
        <v>260</v>
      </c>
      <c r="K688" s="12" t="s">
        <v>23</v>
      </c>
      <c r="L688" s="12" t="s">
        <v>2730</v>
      </c>
      <c r="M688" s="12" t="s">
        <v>107</v>
      </c>
      <c r="N688" s="12" t="s">
        <v>2731</v>
      </c>
      <c r="O688" s="12" t="s">
        <v>127</v>
      </c>
    </row>
    <row r="689" spans="1:15" x14ac:dyDescent="0.25">
      <c r="A689" s="12" t="s">
        <v>4287</v>
      </c>
      <c r="B689" s="14" t="s">
        <v>4445</v>
      </c>
      <c r="C689" s="12" t="s">
        <v>2721</v>
      </c>
      <c r="D689" s="12" t="s">
        <v>2726</v>
      </c>
      <c r="E689" s="12" t="s">
        <v>2727</v>
      </c>
      <c r="F689" s="12" t="s">
        <v>2728</v>
      </c>
      <c r="G689" s="12" t="s">
        <v>2729</v>
      </c>
      <c r="H689" s="12" t="s">
        <v>10</v>
      </c>
      <c r="J689" s="12" t="s">
        <v>260</v>
      </c>
      <c r="K689" s="12" t="s">
        <v>23</v>
      </c>
      <c r="L689" s="12" t="s">
        <v>2730</v>
      </c>
      <c r="M689" s="12" t="s">
        <v>3495</v>
      </c>
      <c r="N689" s="12" t="s">
        <v>2731</v>
      </c>
      <c r="O689" s="12" t="s">
        <v>3880</v>
      </c>
    </row>
    <row r="690" spans="1:15" x14ac:dyDescent="0.25">
      <c r="A690" s="12" t="s">
        <v>4286</v>
      </c>
      <c r="B690" s="14" t="s">
        <v>4445</v>
      </c>
      <c r="C690" s="12" t="s">
        <v>517</v>
      </c>
      <c r="D690" s="12" t="s">
        <v>518</v>
      </c>
      <c r="E690" s="12" t="s">
        <v>519</v>
      </c>
      <c r="F690" s="12" t="s">
        <v>520</v>
      </c>
      <c r="G690" s="12" t="s">
        <v>98</v>
      </c>
      <c r="H690" s="12" t="s">
        <v>10</v>
      </c>
      <c r="I690" s="12" t="s">
        <v>84</v>
      </c>
      <c r="M690" s="12" t="s">
        <v>99</v>
      </c>
      <c r="N690" s="12" t="s">
        <v>521</v>
      </c>
      <c r="O690" s="12" t="s">
        <v>127</v>
      </c>
    </row>
    <row r="691" spans="1:15" x14ac:dyDescent="0.25">
      <c r="A691" s="12" t="s">
        <v>4286</v>
      </c>
      <c r="B691" s="14" t="s">
        <v>4445</v>
      </c>
      <c r="C691" s="12" t="s">
        <v>993</v>
      </c>
      <c r="D691" s="12" t="s">
        <v>994</v>
      </c>
      <c r="E691" s="12" t="s">
        <v>519</v>
      </c>
      <c r="F691" s="12" t="s">
        <v>520</v>
      </c>
      <c r="G691" s="12" t="s">
        <v>114</v>
      </c>
      <c r="H691" s="12" t="s">
        <v>10</v>
      </c>
      <c r="J691" s="12" t="s">
        <v>105</v>
      </c>
      <c r="K691" s="12" t="s">
        <v>23</v>
      </c>
      <c r="L691" s="12" t="s">
        <v>532</v>
      </c>
      <c r="M691" s="12" t="s">
        <v>107</v>
      </c>
      <c r="N691" s="12" t="s">
        <v>521</v>
      </c>
      <c r="O691" s="12" t="s">
        <v>127</v>
      </c>
    </row>
    <row r="692" spans="1:15" x14ac:dyDescent="0.25">
      <c r="A692" s="12" t="s">
        <v>4286</v>
      </c>
      <c r="B692" s="14" t="s">
        <v>4445</v>
      </c>
      <c r="C692" s="12" t="s">
        <v>528</v>
      </c>
      <c r="D692" s="12" t="s">
        <v>529</v>
      </c>
      <c r="E692" s="12" t="s">
        <v>530</v>
      </c>
      <c r="F692" s="12" t="s">
        <v>531</v>
      </c>
      <c r="G692" s="12" t="s">
        <v>98</v>
      </c>
      <c r="H692" s="12" t="s">
        <v>10</v>
      </c>
      <c r="J692" s="12" t="s">
        <v>105</v>
      </c>
      <c r="K692" s="12" t="s">
        <v>23</v>
      </c>
      <c r="L692" s="12" t="s">
        <v>532</v>
      </c>
      <c r="M692" s="12" t="s">
        <v>107</v>
      </c>
      <c r="N692" s="12" t="s">
        <v>533</v>
      </c>
      <c r="O692" s="12" t="s">
        <v>127</v>
      </c>
    </row>
    <row r="693" spans="1:15" x14ac:dyDescent="0.25">
      <c r="A693" s="12" t="s">
        <v>4287</v>
      </c>
      <c r="B693" s="14" t="s">
        <v>4445</v>
      </c>
      <c r="C693" s="12" t="s">
        <v>4189</v>
      </c>
      <c r="D693" s="12" t="s">
        <v>4190</v>
      </c>
      <c r="E693" s="12" t="s">
        <v>4191</v>
      </c>
      <c r="F693" s="12" t="s">
        <v>4192</v>
      </c>
      <c r="G693" s="12" t="s">
        <v>4193</v>
      </c>
      <c r="H693" s="12" t="s">
        <v>10</v>
      </c>
      <c r="J693" s="12" t="s">
        <v>260</v>
      </c>
      <c r="K693" s="12" t="s">
        <v>23</v>
      </c>
      <c r="L693" s="12" t="s">
        <v>201</v>
      </c>
      <c r="M693" s="12" t="s">
        <v>3495</v>
      </c>
      <c r="N693" s="12" t="s">
        <v>4194</v>
      </c>
      <c r="O693" s="12" t="s">
        <v>78</v>
      </c>
    </row>
    <row r="694" spans="1:15" ht="15.75" customHeight="1" x14ac:dyDescent="0.25">
      <c r="A694" s="12" t="s">
        <v>4286</v>
      </c>
      <c r="B694" s="14" t="s">
        <v>4445</v>
      </c>
      <c r="C694" s="12" t="s">
        <v>534</v>
      </c>
      <c r="D694" s="12" t="s">
        <v>535</v>
      </c>
      <c r="E694" s="12" t="s">
        <v>536</v>
      </c>
      <c r="F694" s="12" t="s">
        <v>537</v>
      </c>
      <c r="G694" s="1" t="s">
        <v>4498</v>
      </c>
      <c r="H694" s="12" t="s">
        <v>10</v>
      </c>
      <c r="I694" s="12" t="s">
        <v>84</v>
      </c>
      <c r="L694" s="12" t="s">
        <v>461</v>
      </c>
      <c r="M694" s="12" t="s">
        <v>99</v>
      </c>
      <c r="N694" s="12" t="s">
        <v>538</v>
      </c>
      <c r="O694" s="12" t="s">
        <v>127</v>
      </c>
    </row>
    <row r="695" spans="1:15" ht="15" customHeight="1" x14ac:dyDescent="0.25">
      <c r="A695" s="12" t="s">
        <v>4286</v>
      </c>
      <c r="B695" s="14" t="s">
        <v>4445</v>
      </c>
      <c r="C695" s="12" t="s">
        <v>539</v>
      </c>
      <c r="D695" s="12" t="s">
        <v>540</v>
      </c>
      <c r="E695" s="12" t="s">
        <v>541</v>
      </c>
      <c r="F695" s="12" t="s">
        <v>542</v>
      </c>
      <c r="G695" s="1" t="s">
        <v>4499</v>
      </c>
      <c r="H695" s="12" t="s">
        <v>10</v>
      </c>
      <c r="J695" s="12" t="s">
        <v>105</v>
      </c>
      <c r="K695" s="12" t="s">
        <v>23</v>
      </c>
      <c r="L695" s="12" t="s">
        <v>262</v>
      </c>
      <c r="M695" s="12" t="s">
        <v>107</v>
      </c>
      <c r="N695" s="12" t="s">
        <v>538</v>
      </c>
      <c r="O695" s="12" t="s">
        <v>127</v>
      </c>
    </row>
    <row r="696" spans="1:15" x14ac:dyDescent="0.25">
      <c r="A696" s="12" t="s">
        <v>4286</v>
      </c>
      <c r="B696" s="14" t="s">
        <v>4445</v>
      </c>
      <c r="C696" s="12" t="s">
        <v>543</v>
      </c>
      <c r="D696" s="12" t="s">
        <v>544</v>
      </c>
      <c r="E696" s="12" t="s">
        <v>545</v>
      </c>
      <c r="F696" s="12" t="s">
        <v>546</v>
      </c>
      <c r="G696" s="12" t="s">
        <v>4397</v>
      </c>
      <c r="H696" s="12" t="s">
        <v>10</v>
      </c>
      <c r="I696" s="12" t="s">
        <v>547</v>
      </c>
      <c r="L696" s="12" t="s">
        <v>461</v>
      </c>
      <c r="M696" s="12" t="s">
        <v>548</v>
      </c>
      <c r="O696" s="12" t="s">
        <v>78</v>
      </c>
    </row>
    <row r="697" spans="1:15" x14ac:dyDescent="0.25">
      <c r="A697" s="12" t="s">
        <v>4286</v>
      </c>
      <c r="B697" s="14" t="s">
        <v>4445</v>
      </c>
      <c r="C697" s="12" t="s">
        <v>549</v>
      </c>
      <c r="D697" s="12" t="s">
        <v>550</v>
      </c>
      <c r="E697" s="12" t="s">
        <v>551</v>
      </c>
      <c r="F697" s="12" t="s">
        <v>552</v>
      </c>
      <c r="G697" s="12" t="s">
        <v>553</v>
      </c>
      <c r="H697" s="12" t="s">
        <v>10</v>
      </c>
      <c r="J697" s="12" t="s">
        <v>105</v>
      </c>
      <c r="K697" s="12" t="s">
        <v>23</v>
      </c>
      <c r="L697" s="12" t="s">
        <v>532</v>
      </c>
      <c r="M697" s="12" t="s">
        <v>107</v>
      </c>
      <c r="N697" s="12" t="s">
        <v>554</v>
      </c>
      <c r="O697" s="12" t="s">
        <v>127</v>
      </c>
    </row>
    <row r="698" spans="1:15" x14ac:dyDescent="0.25">
      <c r="A698" s="12" t="s">
        <v>4284</v>
      </c>
      <c r="B698" s="14" t="s">
        <v>4445</v>
      </c>
      <c r="C698" s="12" t="s">
        <v>2032</v>
      </c>
      <c r="D698" s="12" t="s">
        <v>2033</v>
      </c>
      <c r="E698" s="12" t="s">
        <v>2034</v>
      </c>
      <c r="F698" s="12" t="s">
        <v>2035</v>
      </c>
      <c r="G698" s="12" t="s">
        <v>2036</v>
      </c>
      <c r="H698" s="12" t="s">
        <v>11</v>
      </c>
      <c r="J698" s="12" t="s">
        <v>260</v>
      </c>
      <c r="K698" s="12" t="s">
        <v>124</v>
      </c>
      <c r="L698" s="12" t="s">
        <v>117</v>
      </c>
      <c r="M698" s="12" t="s">
        <v>107</v>
      </c>
      <c r="N698" s="12" t="s">
        <v>2037</v>
      </c>
      <c r="O698" s="12" t="s">
        <v>109</v>
      </c>
    </row>
    <row r="699" spans="1:15" x14ac:dyDescent="0.25">
      <c r="A699" s="12" t="s">
        <v>4284</v>
      </c>
      <c r="B699" s="14" t="s">
        <v>4445</v>
      </c>
      <c r="C699" s="12" t="s">
        <v>2725</v>
      </c>
      <c r="D699" s="12" t="s">
        <v>2733</v>
      </c>
      <c r="E699" s="12" t="s">
        <v>2734</v>
      </c>
      <c r="F699" s="12" t="s">
        <v>2735</v>
      </c>
      <c r="G699" s="12" t="s">
        <v>2736</v>
      </c>
      <c r="H699" s="12" t="s">
        <v>11</v>
      </c>
      <c r="L699" s="12" t="s">
        <v>2737</v>
      </c>
      <c r="M699" s="12" t="s">
        <v>2738</v>
      </c>
    </row>
    <row r="700" spans="1:15" x14ac:dyDescent="0.25">
      <c r="A700" s="12" t="s">
        <v>4284</v>
      </c>
      <c r="B700" s="14" t="s">
        <v>4445</v>
      </c>
      <c r="C700" s="12" t="s">
        <v>2732</v>
      </c>
      <c r="D700" s="12" t="s">
        <v>2740</v>
      </c>
      <c r="H700" s="12" t="s">
        <v>11</v>
      </c>
      <c r="L700" s="12" t="s">
        <v>2737</v>
      </c>
      <c r="M700" s="12" t="s">
        <v>2741</v>
      </c>
    </row>
    <row r="701" spans="1:15" customFormat="1" x14ac:dyDescent="0.25">
      <c r="A701" s="14" t="s">
        <v>4284</v>
      </c>
      <c r="B701" s="14" t="s">
        <v>4445</v>
      </c>
      <c r="C701" s="14" t="s">
        <v>2739</v>
      </c>
      <c r="D701" s="14"/>
      <c r="E701" s="14"/>
      <c r="F701" s="14"/>
      <c r="G701" s="14"/>
      <c r="H701" s="14"/>
      <c r="I701" s="14"/>
      <c r="J701" s="14"/>
      <c r="K701" s="14"/>
      <c r="L701" s="14"/>
      <c r="M701" s="14" t="s">
        <v>99</v>
      </c>
      <c r="N701" s="14" t="s">
        <v>503</v>
      </c>
      <c r="O701" s="14"/>
    </row>
    <row r="702" spans="1:15" customFormat="1" x14ac:dyDescent="0.25">
      <c r="A702" s="14" t="s">
        <v>4284</v>
      </c>
      <c r="B702" s="14" t="s">
        <v>4445</v>
      </c>
      <c r="C702" s="14" t="s">
        <v>2742</v>
      </c>
      <c r="D702" s="14" t="s">
        <v>2743</v>
      </c>
      <c r="E702" s="14" t="s">
        <v>2744</v>
      </c>
      <c r="F702" s="14" t="s">
        <v>2745</v>
      </c>
      <c r="G702" s="14" t="s">
        <v>2746</v>
      </c>
      <c r="H702" s="14" t="s">
        <v>11</v>
      </c>
      <c r="I702" s="14"/>
      <c r="J702" s="14"/>
      <c r="K702" s="14"/>
      <c r="L702" s="14"/>
      <c r="M702" s="14" t="s">
        <v>99</v>
      </c>
      <c r="N702" s="14" t="s">
        <v>503</v>
      </c>
      <c r="O702" s="14"/>
    </row>
    <row r="703" spans="1:15" customFormat="1" x14ac:dyDescent="0.25">
      <c r="A703" s="14" t="s">
        <v>4284</v>
      </c>
      <c r="B703" s="14" t="s">
        <v>4445</v>
      </c>
      <c r="C703" s="14" t="s">
        <v>2062</v>
      </c>
      <c r="D703" s="14"/>
      <c r="E703" s="14"/>
      <c r="F703" s="14"/>
      <c r="G703" s="14"/>
      <c r="H703" s="14"/>
      <c r="I703" s="14"/>
      <c r="J703" s="14"/>
      <c r="K703" s="14"/>
      <c r="L703" s="14"/>
      <c r="M703" s="14" t="s">
        <v>2061</v>
      </c>
      <c r="N703" s="14"/>
      <c r="O703" s="14"/>
    </row>
    <row r="704" spans="1:15" customFormat="1" x14ac:dyDescent="0.25">
      <c r="A704" s="14" t="s">
        <v>4284</v>
      </c>
      <c r="B704" s="14" t="s">
        <v>4445</v>
      </c>
      <c r="C704" s="14" t="s">
        <v>1059</v>
      </c>
      <c r="D704" s="14" t="s">
        <v>1060</v>
      </c>
      <c r="E704" s="14" t="s">
        <v>1061</v>
      </c>
      <c r="F704" s="14" t="s">
        <v>1062</v>
      </c>
      <c r="G704" s="14" t="s">
        <v>1063</v>
      </c>
      <c r="H704" s="14" t="s">
        <v>11</v>
      </c>
      <c r="I704" s="14"/>
      <c r="J704" s="14" t="s">
        <v>1064</v>
      </c>
      <c r="K704" s="14" t="s">
        <v>1065</v>
      </c>
      <c r="L704" s="14" t="s">
        <v>262</v>
      </c>
      <c r="M704" s="14" t="s">
        <v>107</v>
      </c>
      <c r="N704" s="14" t="s">
        <v>1066</v>
      </c>
      <c r="O704" s="14" t="s">
        <v>127</v>
      </c>
    </row>
    <row r="705" spans="1:15" customFormat="1" x14ac:dyDescent="0.25">
      <c r="A705" s="14" t="s">
        <v>4286</v>
      </c>
      <c r="B705" s="14" t="s">
        <v>4445</v>
      </c>
      <c r="C705" s="14" t="s">
        <v>1059</v>
      </c>
      <c r="D705" s="14" t="s">
        <v>1060</v>
      </c>
      <c r="E705" s="14" t="s">
        <v>1061</v>
      </c>
      <c r="F705" s="14" t="s">
        <v>1062</v>
      </c>
      <c r="G705" s="14" t="s">
        <v>1063</v>
      </c>
      <c r="H705" s="14" t="s">
        <v>11</v>
      </c>
      <c r="I705" s="14"/>
      <c r="J705" s="14" t="s">
        <v>1064</v>
      </c>
      <c r="K705" s="14" t="s">
        <v>1065</v>
      </c>
      <c r="L705" s="14" t="s">
        <v>262</v>
      </c>
      <c r="M705" s="14" t="s">
        <v>107</v>
      </c>
      <c r="N705" s="14" t="s">
        <v>1066</v>
      </c>
      <c r="O705" s="14" t="s">
        <v>127</v>
      </c>
    </row>
    <row r="706" spans="1:15" customFormat="1" x14ac:dyDescent="0.25">
      <c r="A706" s="14" t="s">
        <v>4284</v>
      </c>
      <c r="B706" s="14" t="s">
        <v>4445</v>
      </c>
      <c r="C706" s="14" t="s">
        <v>2747</v>
      </c>
      <c r="D706" s="14" t="s">
        <v>2749</v>
      </c>
      <c r="E706" s="14" t="s">
        <v>2750</v>
      </c>
      <c r="F706" s="14" t="s">
        <v>2751</v>
      </c>
      <c r="G706" s="14" t="s">
        <v>2752</v>
      </c>
      <c r="H706" s="14" t="s">
        <v>11</v>
      </c>
      <c r="I706" s="14"/>
      <c r="J706" s="14" t="s">
        <v>441</v>
      </c>
      <c r="K706" s="14" t="s">
        <v>1934</v>
      </c>
      <c r="L706" s="14" t="s">
        <v>618</v>
      </c>
      <c r="M706" s="14" t="s">
        <v>107</v>
      </c>
      <c r="N706" s="14" t="s">
        <v>2753</v>
      </c>
      <c r="O706" s="14" t="s">
        <v>109</v>
      </c>
    </row>
    <row r="707" spans="1:15" customFormat="1" x14ac:dyDescent="0.25">
      <c r="A707" s="14" t="s">
        <v>4284</v>
      </c>
      <c r="B707" s="14" t="s">
        <v>4445</v>
      </c>
      <c r="C707" s="14" t="s">
        <v>2038</v>
      </c>
      <c r="D707" s="14" t="s">
        <v>2039</v>
      </c>
      <c r="E707" s="14" t="s">
        <v>2040</v>
      </c>
      <c r="F707" s="14" t="s">
        <v>2041</v>
      </c>
      <c r="G707" s="14" t="s">
        <v>4357</v>
      </c>
      <c r="H707" s="14" t="s">
        <v>11</v>
      </c>
      <c r="I707" s="14"/>
      <c r="J707" s="14"/>
      <c r="K707" s="14"/>
      <c r="L707" s="14" t="s">
        <v>76</v>
      </c>
      <c r="M707" s="14" t="s">
        <v>99</v>
      </c>
      <c r="N707" s="14" t="s">
        <v>2042</v>
      </c>
      <c r="O707" s="14" t="s">
        <v>127</v>
      </c>
    </row>
    <row r="708" spans="1:15" customFormat="1" x14ac:dyDescent="0.25">
      <c r="A708" s="14" t="s">
        <v>4284</v>
      </c>
      <c r="B708" s="14" t="s">
        <v>4445</v>
      </c>
      <c r="C708" s="14" t="s">
        <v>2748</v>
      </c>
      <c r="D708" s="14" t="s">
        <v>2755</v>
      </c>
      <c r="E708" s="14" t="s">
        <v>2756</v>
      </c>
      <c r="F708" s="14" t="s">
        <v>2757</v>
      </c>
      <c r="G708" s="14" t="s">
        <v>2758</v>
      </c>
      <c r="H708" s="14" t="s">
        <v>11</v>
      </c>
      <c r="I708" s="14"/>
      <c r="J708" s="14"/>
      <c r="K708" s="14"/>
      <c r="L708" s="14" t="s">
        <v>2363</v>
      </c>
      <c r="M708" s="14" t="s">
        <v>99</v>
      </c>
      <c r="N708" s="14" t="s">
        <v>2759</v>
      </c>
      <c r="O708" s="14" t="s">
        <v>127</v>
      </c>
    </row>
    <row r="709" spans="1:15" customFormat="1" x14ac:dyDescent="0.25">
      <c r="A709" s="14" t="s">
        <v>4284</v>
      </c>
      <c r="B709" s="15" t="s">
        <v>4447</v>
      </c>
      <c r="C709" s="14" t="s">
        <v>2043</v>
      </c>
      <c r="D709" s="14" t="s">
        <v>2044</v>
      </c>
      <c r="E709" s="14" t="s">
        <v>2045</v>
      </c>
      <c r="F709" s="14" t="s">
        <v>2046</v>
      </c>
      <c r="G709" s="14" t="s">
        <v>2047</v>
      </c>
      <c r="H709" s="14" t="s">
        <v>11</v>
      </c>
      <c r="I709" s="14"/>
      <c r="J709" s="14"/>
      <c r="K709" s="14"/>
      <c r="L709" s="14" t="s">
        <v>2048</v>
      </c>
      <c r="M709" s="14" t="s">
        <v>99</v>
      </c>
      <c r="N709" s="14" t="s">
        <v>2049</v>
      </c>
      <c r="O709" s="14" t="s">
        <v>109</v>
      </c>
    </row>
    <row r="710" spans="1:15" customFormat="1" x14ac:dyDescent="0.25">
      <c r="A710" s="14" t="s">
        <v>4284</v>
      </c>
      <c r="B710" s="14" t="s">
        <v>4445</v>
      </c>
      <c r="C710" s="14" t="s">
        <v>2754</v>
      </c>
      <c r="D710" s="14" t="s">
        <v>2761</v>
      </c>
      <c r="E710" s="14" t="s">
        <v>2762</v>
      </c>
      <c r="F710" s="14" t="s">
        <v>2762</v>
      </c>
      <c r="G710" s="14" t="s">
        <v>2762</v>
      </c>
      <c r="H710" s="14" t="s">
        <v>13</v>
      </c>
      <c r="I710" s="14"/>
      <c r="J710" s="14" t="s">
        <v>260</v>
      </c>
      <c r="K710" s="14" t="s">
        <v>497</v>
      </c>
      <c r="L710" s="14" t="s">
        <v>76</v>
      </c>
      <c r="M710" s="14" t="s">
        <v>107</v>
      </c>
      <c r="N710" s="14" t="s">
        <v>2763</v>
      </c>
      <c r="O710" s="14" t="s">
        <v>127</v>
      </c>
    </row>
    <row r="711" spans="1:15" customFormat="1" x14ac:dyDescent="0.25">
      <c r="A711" s="14" t="s">
        <v>4284</v>
      </c>
      <c r="B711" s="14" t="s">
        <v>4445</v>
      </c>
      <c r="C711" s="14" t="s">
        <v>2760</v>
      </c>
      <c r="D711" s="14" t="s">
        <v>2765</v>
      </c>
      <c r="E711" s="14" t="s">
        <v>2762</v>
      </c>
      <c r="F711" s="14" t="s">
        <v>2762</v>
      </c>
      <c r="G711" s="14" t="s">
        <v>2762</v>
      </c>
      <c r="H711" s="14" t="s">
        <v>13</v>
      </c>
      <c r="I711" s="14"/>
      <c r="J711" s="14" t="s">
        <v>260</v>
      </c>
      <c r="K711" s="14" t="s">
        <v>497</v>
      </c>
      <c r="L711" s="14" t="s">
        <v>76</v>
      </c>
      <c r="M711" s="14" t="s">
        <v>107</v>
      </c>
      <c r="N711" s="14" t="s">
        <v>2766</v>
      </c>
      <c r="O711" s="14" t="s">
        <v>127</v>
      </c>
    </row>
    <row r="712" spans="1:15" customFormat="1" x14ac:dyDescent="0.25">
      <c r="A712" s="14" t="s">
        <v>4284</v>
      </c>
      <c r="B712" s="14" t="s">
        <v>4445</v>
      </c>
      <c r="C712" s="14" t="s">
        <v>2764</v>
      </c>
      <c r="D712" s="14" t="s">
        <v>2768</v>
      </c>
      <c r="E712" s="14" t="s">
        <v>2762</v>
      </c>
      <c r="F712" s="14" t="s">
        <v>2762</v>
      </c>
      <c r="G712" s="14" t="s">
        <v>2762</v>
      </c>
      <c r="H712" s="14" t="s">
        <v>13</v>
      </c>
      <c r="I712" s="14"/>
      <c r="J712" s="14" t="s">
        <v>260</v>
      </c>
      <c r="K712" s="14" t="s">
        <v>497</v>
      </c>
      <c r="L712" s="14" t="s">
        <v>76</v>
      </c>
      <c r="M712" s="14" t="s">
        <v>107</v>
      </c>
      <c r="N712" s="14" t="s">
        <v>2769</v>
      </c>
      <c r="O712" s="14" t="s">
        <v>127</v>
      </c>
    </row>
    <row r="713" spans="1:15" customFormat="1" x14ac:dyDescent="0.25">
      <c r="A713" s="14" t="s">
        <v>4284</v>
      </c>
      <c r="B713" s="14" t="s">
        <v>4445</v>
      </c>
      <c r="C713" s="14" t="s">
        <v>2767</v>
      </c>
      <c r="D713" s="14" t="s">
        <v>2771</v>
      </c>
      <c r="E713" s="14" t="s">
        <v>2772</v>
      </c>
      <c r="F713" s="14" t="s">
        <v>2773</v>
      </c>
      <c r="G713" s="14" t="s">
        <v>2774</v>
      </c>
      <c r="H713" s="14" t="s">
        <v>13</v>
      </c>
      <c r="I713" s="14"/>
      <c r="J713" s="14" t="s">
        <v>260</v>
      </c>
      <c r="K713" s="14" t="s">
        <v>346</v>
      </c>
      <c r="L713" s="14" t="s">
        <v>76</v>
      </c>
      <c r="M713" s="14" t="s">
        <v>107</v>
      </c>
      <c r="N713" s="14" t="s">
        <v>2775</v>
      </c>
      <c r="O713" s="14" t="s">
        <v>127</v>
      </c>
    </row>
    <row r="714" spans="1:15" customFormat="1" x14ac:dyDescent="0.25">
      <c r="A714" s="14" t="s">
        <v>4284</v>
      </c>
      <c r="B714" s="14" t="s">
        <v>4445</v>
      </c>
      <c r="C714" s="14" t="s">
        <v>2770</v>
      </c>
      <c r="D714" s="14" t="s">
        <v>2777</v>
      </c>
      <c r="E714" s="14" t="s">
        <v>2778</v>
      </c>
      <c r="F714" s="14" t="s">
        <v>2779</v>
      </c>
      <c r="G714" s="14" t="s">
        <v>2780</v>
      </c>
      <c r="H714" s="14" t="s">
        <v>13</v>
      </c>
      <c r="I714" s="14"/>
      <c r="J714" s="14" t="s">
        <v>260</v>
      </c>
      <c r="K714" s="14" t="s">
        <v>497</v>
      </c>
      <c r="L714" s="14" t="s">
        <v>76</v>
      </c>
      <c r="M714" s="14" t="s">
        <v>107</v>
      </c>
      <c r="N714" s="14" t="s">
        <v>2781</v>
      </c>
      <c r="O714" s="14" t="s">
        <v>127</v>
      </c>
    </row>
    <row r="715" spans="1:15" customFormat="1" x14ac:dyDescent="0.25">
      <c r="A715" s="14" t="s">
        <v>4284</v>
      </c>
      <c r="B715" s="14" t="s">
        <v>4445</v>
      </c>
      <c r="C715" s="14" t="s">
        <v>2776</v>
      </c>
      <c r="D715" s="14" t="s">
        <v>2783</v>
      </c>
      <c r="E715" s="14" t="s">
        <v>2784</v>
      </c>
      <c r="F715" s="14" t="s">
        <v>2785</v>
      </c>
      <c r="G715" s="14" t="s">
        <v>2786</v>
      </c>
      <c r="H715" s="14" t="s">
        <v>13</v>
      </c>
      <c r="I715" s="14"/>
      <c r="J715" s="14" t="s">
        <v>260</v>
      </c>
      <c r="K715" s="14" t="s">
        <v>497</v>
      </c>
      <c r="L715" s="14" t="s">
        <v>76</v>
      </c>
      <c r="M715" s="14" t="s">
        <v>107</v>
      </c>
      <c r="N715" s="14" t="s">
        <v>2787</v>
      </c>
      <c r="O715" s="14" t="s">
        <v>127</v>
      </c>
    </row>
    <row r="716" spans="1:15" customFormat="1" x14ac:dyDescent="0.25">
      <c r="A716" s="14" t="s">
        <v>4460</v>
      </c>
      <c r="B716" s="14" t="s">
        <v>4445</v>
      </c>
      <c r="C716" s="14" t="s">
        <v>1190</v>
      </c>
      <c r="D716" s="14" t="s">
        <v>1191</v>
      </c>
      <c r="E716" s="14" t="s">
        <v>1192</v>
      </c>
      <c r="F716" s="14" t="s">
        <v>1193</v>
      </c>
      <c r="G716" s="14" t="s">
        <v>1194</v>
      </c>
      <c r="H716" s="14" t="s">
        <v>11</v>
      </c>
      <c r="I716" s="14"/>
      <c r="J716" s="14" t="s">
        <v>1195</v>
      </c>
      <c r="K716" s="14" t="s">
        <v>1196</v>
      </c>
      <c r="L716" s="14" t="s">
        <v>1151</v>
      </c>
      <c r="M716" s="14" t="s">
        <v>107</v>
      </c>
      <c r="N716" s="14" t="s">
        <v>1197</v>
      </c>
      <c r="O716" s="14"/>
    </row>
    <row r="717" spans="1:15" s="14" customFormat="1" x14ac:dyDescent="0.25">
      <c r="A717" s="14" t="s">
        <v>4284</v>
      </c>
      <c r="B717" s="14" t="s">
        <v>4445</v>
      </c>
      <c r="C717" s="14" t="s">
        <v>2050</v>
      </c>
      <c r="D717" s="14" t="s">
        <v>2051</v>
      </c>
      <c r="E717" s="14" t="s">
        <v>2052</v>
      </c>
      <c r="F717" s="14" t="s">
        <v>2053</v>
      </c>
      <c r="G717" s="14" t="s">
        <v>2054</v>
      </c>
      <c r="H717" s="14" t="s">
        <v>11</v>
      </c>
      <c r="M717" s="14" t="s">
        <v>99</v>
      </c>
      <c r="N717" s="14" t="s">
        <v>2055</v>
      </c>
      <c r="O717" s="14" t="s">
        <v>127</v>
      </c>
    </row>
    <row r="718" spans="1:15" s="14" customFormat="1" x14ac:dyDescent="0.25">
      <c r="A718" s="14" t="s">
        <v>4284</v>
      </c>
      <c r="B718" s="14" t="s">
        <v>4445</v>
      </c>
      <c r="C718" s="14" t="s">
        <v>2782</v>
      </c>
      <c r="D718" s="14" t="s">
        <v>2789</v>
      </c>
      <c r="E718" s="14" t="s">
        <v>2790</v>
      </c>
      <c r="F718" s="14" t="s">
        <v>98</v>
      </c>
      <c r="G718" s="14" t="s">
        <v>98</v>
      </c>
      <c r="H718" s="14" t="s">
        <v>14</v>
      </c>
      <c r="J718" s="14" t="s">
        <v>260</v>
      </c>
      <c r="K718" s="14" t="s">
        <v>497</v>
      </c>
      <c r="L718" s="14" t="s">
        <v>76</v>
      </c>
      <c r="M718" s="14" t="s">
        <v>107</v>
      </c>
      <c r="N718" s="14" t="s">
        <v>2791</v>
      </c>
      <c r="O718" s="14" t="s">
        <v>127</v>
      </c>
    </row>
    <row r="719" spans="1:15" s="14" customFormat="1" x14ac:dyDescent="0.25">
      <c r="A719" s="14" t="s">
        <v>4287</v>
      </c>
      <c r="B719" s="14" t="s">
        <v>4445</v>
      </c>
      <c r="C719" s="14" t="s">
        <v>2782</v>
      </c>
      <c r="D719" s="14" t="s">
        <v>2789</v>
      </c>
      <c r="E719" s="14" t="s">
        <v>2790</v>
      </c>
      <c r="F719" s="14" t="s">
        <v>98</v>
      </c>
      <c r="G719" s="14" t="s">
        <v>98</v>
      </c>
      <c r="H719" s="14" t="s">
        <v>14</v>
      </c>
      <c r="J719" s="14" t="s">
        <v>260</v>
      </c>
      <c r="K719" s="14" t="s">
        <v>3456</v>
      </c>
      <c r="L719" s="14" t="s">
        <v>76</v>
      </c>
      <c r="M719" s="14" t="s">
        <v>3495</v>
      </c>
      <c r="N719" s="14" t="s">
        <v>2791</v>
      </c>
      <c r="O719" s="14" t="s">
        <v>127</v>
      </c>
    </row>
    <row r="720" spans="1:15" s="14" customFormat="1" x14ac:dyDescent="0.25">
      <c r="A720" s="14" t="s">
        <v>4287</v>
      </c>
      <c r="B720" s="14" t="s">
        <v>4445</v>
      </c>
      <c r="C720" s="14" t="s">
        <v>4202</v>
      </c>
      <c r="D720" s="14" t="s">
        <v>4203</v>
      </c>
      <c r="E720" s="14" t="s">
        <v>4204</v>
      </c>
      <c r="F720" s="14" t="s">
        <v>3523</v>
      </c>
      <c r="K720" s="14" t="s">
        <v>3518</v>
      </c>
      <c r="L720" s="14" t="s">
        <v>4205</v>
      </c>
      <c r="M720" s="14" t="s">
        <v>367</v>
      </c>
    </row>
    <row r="721" spans="1:15" s="14" customFormat="1" x14ac:dyDescent="0.25">
      <c r="A721" s="14" t="s">
        <v>4284</v>
      </c>
      <c r="B721" s="14" t="s">
        <v>4445</v>
      </c>
      <c r="C721" s="14" t="s">
        <v>2788</v>
      </c>
      <c r="D721" s="14" t="s">
        <v>2793</v>
      </c>
      <c r="E721" s="14" t="s">
        <v>2794</v>
      </c>
      <c r="F721" s="14" t="s">
        <v>4358</v>
      </c>
      <c r="G721" s="14" t="s">
        <v>2795</v>
      </c>
      <c r="H721" s="14" t="s">
        <v>13</v>
      </c>
      <c r="J721" s="14" t="s">
        <v>260</v>
      </c>
      <c r="K721" s="14" t="s">
        <v>23</v>
      </c>
      <c r="L721" s="14" t="s">
        <v>76</v>
      </c>
      <c r="M721" s="14" t="s">
        <v>107</v>
      </c>
      <c r="N721" s="14" t="s">
        <v>2796</v>
      </c>
      <c r="O721" s="14" t="s">
        <v>127</v>
      </c>
    </row>
    <row r="722" spans="1:15" s="14" customFormat="1" x14ac:dyDescent="0.25">
      <c r="A722" s="14" t="s">
        <v>4287</v>
      </c>
      <c r="B722" s="14" t="s">
        <v>4445</v>
      </c>
      <c r="C722" s="14" t="s">
        <v>4206</v>
      </c>
      <c r="D722" s="14" t="s">
        <v>4207</v>
      </c>
      <c r="E722" s="14" t="s">
        <v>4208</v>
      </c>
      <c r="F722" s="14" t="s">
        <v>4209</v>
      </c>
      <c r="G722" s="14" t="s">
        <v>4210</v>
      </c>
      <c r="H722" s="14" t="s">
        <v>10</v>
      </c>
      <c r="J722" s="14" t="s">
        <v>2641</v>
      </c>
      <c r="K722" s="14" t="s">
        <v>4211</v>
      </c>
      <c r="L722" s="14" t="s">
        <v>347</v>
      </c>
      <c r="M722" s="14" t="s">
        <v>3495</v>
      </c>
      <c r="N722" s="14" t="s">
        <v>4212</v>
      </c>
      <c r="O722" s="14" t="s">
        <v>3566</v>
      </c>
    </row>
    <row r="723" spans="1:15" s="14" customFormat="1" x14ac:dyDescent="0.25">
      <c r="A723" s="14" t="s">
        <v>4287</v>
      </c>
      <c r="B723" s="14" t="s">
        <v>4445</v>
      </c>
      <c r="C723" s="14" t="s">
        <v>4213</v>
      </c>
      <c r="D723" s="14" t="s">
        <v>4214</v>
      </c>
      <c r="E723" s="14" t="s">
        <v>4215</v>
      </c>
      <c r="F723" s="14" t="s">
        <v>4216</v>
      </c>
      <c r="G723" s="14" t="s">
        <v>73</v>
      </c>
      <c r="H723" s="14" t="s">
        <v>10</v>
      </c>
      <c r="J723" s="14" t="s">
        <v>260</v>
      </c>
      <c r="K723" s="14" t="s">
        <v>3456</v>
      </c>
      <c r="L723" s="14" t="s">
        <v>4217</v>
      </c>
      <c r="M723" s="14" t="s">
        <v>3495</v>
      </c>
      <c r="N723" s="14" t="s">
        <v>4218</v>
      </c>
      <c r="O723" s="14" t="s">
        <v>3501</v>
      </c>
    </row>
    <row r="724" spans="1:15" s="14" customFormat="1" x14ac:dyDescent="0.25">
      <c r="A724" s="14" t="s">
        <v>4284</v>
      </c>
      <c r="B724" s="14" t="s">
        <v>4445</v>
      </c>
      <c r="C724" s="14" t="s">
        <v>2792</v>
      </c>
      <c r="D724" s="14" t="s">
        <v>2798</v>
      </c>
      <c r="E724" s="14" t="s">
        <v>2799</v>
      </c>
      <c r="F724" s="14" t="s">
        <v>2800</v>
      </c>
      <c r="G724" s="14" t="s">
        <v>2801</v>
      </c>
      <c r="H724" s="14" t="s">
        <v>11</v>
      </c>
      <c r="J724" s="14" t="s">
        <v>2802</v>
      </c>
      <c r="K724" s="14" t="s">
        <v>124</v>
      </c>
      <c r="L724" s="14" t="s">
        <v>262</v>
      </c>
      <c r="M724" s="14" t="s">
        <v>107</v>
      </c>
      <c r="N724" s="14" t="s">
        <v>2803</v>
      </c>
      <c r="O724" s="14" t="s">
        <v>127</v>
      </c>
    </row>
    <row r="725" spans="1:15" s="14" customFormat="1" x14ac:dyDescent="0.25">
      <c r="A725" s="14" t="s">
        <v>4284</v>
      </c>
      <c r="B725" s="14" t="s">
        <v>4445</v>
      </c>
      <c r="C725" s="14" t="s">
        <v>2797</v>
      </c>
      <c r="D725" s="14" t="s">
        <v>2805</v>
      </c>
      <c r="E725" s="14" t="s">
        <v>2806</v>
      </c>
      <c r="F725" s="14" t="s">
        <v>2807</v>
      </c>
      <c r="G725" s="14" t="s">
        <v>2808</v>
      </c>
      <c r="H725" s="14" t="s">
        <v>11</v>
      </c>
      <c r="M725" s="14" t="s">
        <v>99</v>
      </c>
      <c r="N725" s="14" t="s">
        <v>2809</v>
      </c>
      <c r="O725" s="14" t="s">
        <v>127</v>
      </c>
    </row>
    <row r="726" spans="1:15" s="14" customFormat="1" x14ac:dyDescent="0.25">
      <c r="A726" s="14" t="s">
        <v>4285</v>
      </c>
      <c r="B726" s="14" t="s">
        <v>4445</v>
      </c>
      <c r="C726" s="14" t="s">
        <v>3472</v>
      </c>
      <c r="D726" s="14" t="s">
        <v>3473</v>
      </c>
      <c r="J726" s="14" t="s">
        <v>2917</v>
      </c>
      <c r="K726" s="14" t="s">
        <v>3122</v>
      </c>
      <c r="L726" s="14" t="s">
        <v>3436</v>
      </c>
      <c r="M726" s="14" t="s">
        <v>2838</v>
      </c>
    </row>
    <row r="727" spans="1:15" s="14" customFormat="1" x14ac:dyDescent="0.25">
      <c r="A727" s="14" t="s">
        <v>4285</v>
      </c>
      <c r="B727" s="14" t="s">
        <v>4445</v>
      </c>
      <c r="C727" s="14" t="s">
        <v>3474</v>
      </c>
      <c r="D727" s="14" t="s">
        <v>3475</v>
      </c>
      <c r="J727" s="14" t="s">
        <v>414</v>
      </c>
      <c r="K727" s="14" t="s">
        <v>3122</v>
      </c>
      <c r="L727" s="14" t="s">
        <v>3436</v>
      </c>
      <c r="M727" s="14" t="s">
        <v>2838</v>
      </c>
    </row>
    <row r="728" spans="1:15" s="14" customFormat="1" x14ac:dyDescent="0.25">
      <c r="A728" s="14" t="s">
        <v>4287</v>
      </c>
      <c r="B728" s="14" t="s">
        <v>4445</v>
      </c>
      <c r="C728" s="14" t="s">
        <v>4219</v>
      </c>
      <c r="D728" s="14" t="s">
        <v>4422</v>
      </c>
      <c r="E728" s="14" t="s">
        <v>4220</v>
      </c>
      <c r="F728" s="14" t="s">
        <v>3602</v>
      </c>
      <c r="G728" s="14" t="s">
        <v>191</v>
      </c>
      <c r="J728" s="14" t="s">
        <v>260</v>
      </c>
      <c r="K728" s="14" t="s">
        <v>3603</v>
      </c>
      <c r="L728" s="14" t="s">
        <v>3604</v>
      </c>
      <c r="M728" s="14" t="s">
        <v>3495</v>
      </c>
      <c r="N728" s="14" t="s">
        <v>4221</v>
      </c>
      <c r="O728" s="14" t="s">
        <v>3507</v>
      </c>
    </row>
    <row r="729" spans="1:15" s="14" customFormat="1" x14ac:dyDescent="0.25">
      <c r="A729" s="14" t="s">
        <v>4284</v>
      </c>
      <c r="B729" s="14" t="s">
        <v>4445</v>
      </c>
      <c r="C729" s="14" t="s">
        <v>2056</v>
      </c>
      <c r="D729" s="14" t="s">
        <v>2057</v>
      </c>
      <c r="E729" s="14" t="s">
        <v>2057</v>
      </c>
      <c r="F729" s="14" t="s">
        <v>2058</v>
      </c>
      <c r="G729" s="14" t="s">
        <v>4359</v>
      </c>
      <c r="H729" s="14" t="s">
        <v>11</v>
      </c>
      <c r="J729" s="14" t="s">
        <v>260</v>
      </c>
      <c r="K729" s="14" t="s">
        <v>23</v>
      </c>
      <c r="L729" s="14" t="s">
        <v>76</v>
      </c>
      <c r="M729" s="14" t="s">
        <v>107</v>
      </c>
      <c r="N729" s="14" t="s">
        <v>2059</v>
      </c>
      <c r="O729" s="14" t="s">
        <v>127</v>
      </c>
    </row>
    <row r="730" spans="1:15" s="14" customFormat="1" x14ac:dyDescent="0.25">
      <c r="A730" s="14" t="s">
        <v>4460</v>
      </c>
      <c r="B730" s="14" t="s">
        <v>4445</v>
      </c>
      <c r="C730" s="14" t="s">
        <v>1258</v>
      </c>
      <c r="D730" s="14" t="s">
        <v>1259</v>
      </c>
      <c r="E730" s="14" t="s">
        <v>1260</v>
      </c>
      <c r="F730" s="14" t="s">
        <v>1261</v>
      </c>
      <c r="G730" s="14" t="s">
        <v>1262</v>
      </c>
      <c r="H730" s="14" t="s">
        <v>11</v>
      </c>
      <c r="J730" s="14" t="s">
        <v>1255</v>
      </c>
      <c r="K730" s="14" t="s">
        <v>218</v>
      </c>
      <c r="L730" s="14" t="s">
        <v>1256</v>
      </c>
      <c r="M730" s="14" t="s">
        <v>107</v>
      </c>
      <c r="N730" s="14" t="s">
        <v>1263</v>
      </c>
      <c r="O730" s="14" t="s">
        <v>1122</v>
      </c>
    </row>
    <row r="731" spans="1:15" customFormat="1" x14ac:dyDescent="0.25">
      <c r="A731" s="14" t="s">
        <v>4287</v>
      </c>
      <c r="B731" s="14" t="s">
        <v>4445</v>
      </c>
      <c r="C731" s="14" t="s">
        <v>4222</v>
      </c>
      <c r="D731" s="14" t="s">
        <v>4223</v>
      </c>
      <c r="E731" s="14" t="s">
        <v>4224</v>
      </c>
      <c r="F731" s="14" t="s">
        <v>559</v>
      </c>
      <c r="G731" s="14" t="s">
        <v>259</v>
      </c>
      <c r="H731" s="14" t="s">
        <v>10</v>
      </c>
      <c r="I731" s="14"/>
      <c r="J731" s="14" t="s">
        <v>260</v>
      </c>
      <c r="K731" s="14" t="s">
        <v>23</v>
      </c>
      <c r="L731" s="14" t="s">
        <v>262</v>
      </c>
      <c r="M731" s="14" t="s">
        <v>3495</v>
      </c>
      <c r="N731" s="14" t="s">
        <v>4225</v>
      </c>
      <c r="O731" s="14" t="s">
        <v>127</v>
      </c>
    </row>
    <row r="732" spans="1:15" customFormat="1" x14ac:dyDescent="0.25">
      <c r="A732" s="14" t="s">
        <v>4285</v>
      </c>
      <c r="B732" s="14" t="s">
        <v>4445</v>
      </c>
      <c r="C732" s="14" t="s">
        <v>3476</v>
      </c>
      <c r="D732" s="14" t="s">
        <v>3477</v>
      </c>
      <c r="E732" s="14" t="s">
        <v>3478</v>
      </c>
      <c r="F732" s="14" t="s">
        <v>3479</v>
      </c>
      <c r="G732" s="14" t="s">
        <v>3480</v>
      </c>
      <c r="H732" s="14" t="s">
        <v>11</v>
      </c>
      <c r="I732" s="14"/>
      <c r="J732" s="14" t="s">
        <v>152</v>
      </c>
      <c r="K732" s="14" t="s">
        <v>3175</v>
      </c>
      <c r="L732" s="14" t="s">
        <v>449</v>
      </c>
      <c r="M732" s="14" t="s">
        <v>2829</v>
      </c>
      <c r="N732" s="14" t="s">
        <v>3481</v>
      </c>
      <c r="O732" s="14" t="s">
        <v>1122</v>
      </c>
    </row>
    <row r="733" spans="1:15" customFormat="1" x14ac:dyDescent="0.25">
      <c r="A733" s="14" t="s">
        <v>4460</v>
      </c>
      <c r="B733" s="14" t="s">
        <v>4445</v>
      </c>
      <c r="C733" s="14" t="s">
        <v>1538</v>
      </c>
      <c r="D733" s="14" t="s">
        <v>1539</v>
      </c>
      <c r="E733" s="14" t="s">
        <v>1540</v>
      </c>
      <c r="F733" s="14" t="s">
        <v>1541</v>
      </c>
      <c r="G733" s="14"/>
      <c r="H733" s="14"/>
      <c r="I733" s="14"/>
      <c r="J733" s="14"/>
      <c r="K733" s="14"/>
      <c r="L733" s="14"/>
      <c r="M733" s="14" t="s">
        <v>367</v>
      </c>
      <c r="N733" s="14"/>
      <c r="O733" s="14"/>
    </row>
    <row r="734" spans="1:15" customFormat="1" x14ac:dyDescent="0.25">
      <c r="A734" s="14" t="s">
        <v>4284</v>
      </c>
      <c r="B734" s="14" t="s">
        <v>4445</v>
      </c>
      <c r="C734" s="14" t="s">
        <v>2804</v>
      </c>
      <c r="D734" s="14" t="s">
        <v>2811</v>
      </c>
      <c r="E734" s="14" t="s">
        <v>2812</v>
      </c>
      <c r="F734" s="14" t="s">
        <v>2813</v>
      </c>
      <c r="G734" s="14" t="s">
        <v>2814</v>
      </c>
      <c r="H734" s="14" t="s">
        <v>11</v>
      </c>
      <c r="I734" s="14"/>
      <c r="J734" s="14" t="s">
        <v>2300</v>
      </c>
      <c r="K734" s="14" t="s">
        <v>23</v>
      </c>
      <c r="L734" s="14" t="s">
        <v>2546</v>
      </c>
      <c r="M734" s="14" t="s">
        <v>107</v>
      </c>
      <c r="N734" s="14" t="s">
        <v>2815</v>
      </c>
      <c r="O734" s="14" t="s">
        <v>109</v>
      </c>
    </row>
    <row r="735" spans="1:15" x14ac:dyDescent="0.25">
      <c r="A735" s="14" t="s">
        <v>4286</v>
      </c>
      <c r="B735" s="14" t="s">
        <v>4445</v>
      </c>
      <c r="C735" s="14" t="s">
        <v>4406</v>
      </c>
      <c r="D735" s="14" t="s">
        <v>1067</v>
      </c>
      <c r="E735" s="14" t="s">
        <v>1068</v>
      </c>
      <c r="F735" s="14" t="s">
        <v>1069</v>
      </c>
      <c r="G735" s="14" t="s">
        <v>1070</v>
      </c>
      <c r="H735" s="14" t="s">
        <v>11</v>
      </c>
      <c r="I735" s="14" t="s">
        <v>84</v>
      </c>
      <c r="J735" s="14"/>
      <c r="K735" s="14"/>
      <c r="L735" s="14"/>
      <c r="M735" s="14" t="s">
        <v>99</v>
      </c>
      <c r="N735" s="14"/>
      <c r="O735" s="14" t="s">
        <v>78</v>
      </c>
    </row>
    <row r="736" spans="1:15" x14ac:dyDescent="0.25">
      <c r="A736" s="14" t="s">
        <v>4287</v>
      </c>
      <c r="B736" s="14" t="s">
        <v>4445</v>
      </c>
      <c r="C736" s="14" t="s">
        <v>4226</v>
      </c>
      <c r="D736" s="14" t="s">
        <v>4227</v>
      </c>
      <c r="E736" s="14" t="s">
        <v>4228</v>
      </c>
      <c r="F736" s="14" t="s">
        <v>4229</v>
      </c>
      <c r="G736" s="14" t="s">
        <v>4230</v>
      </c>
      <c r="H736" s="14" t="s">
        <v>4231</v>
      </c>
      <c r="I736" s="14"/>
      <c r="J736" s="14" t="s">
        <v>260</v>
      </c>
      <c r="K736" s="14" t="s">
        <v>2862</v>
      </c>
      <c r="L736" s="14" t="s">
        <v>1101</v>
      </c>
      <c r="M736" s="14" t="s">
        <v>3495</v>
      </c>
      <c r="N736" s="14" t="s">
        <v>4232</v>
      </c>
      <c r="O736" s="14" t="s">
        <v>78</v>
      </c>
    </row>
    <row r="737" spans="1:15" x14ac:dyDescent="0.25">
      <c r="A737" s="14" t="s">
        <v>4287</v>
      </c>
      <c r="B737" s="14" t="s">
        <v>4445</v>
      </c>
      <c r="C737" s="14" t="s">
        <v>4233</v>
      </c>
      <c r="D737" s="14" t="s">
        <v>4234</v>
      </c>
      <c r="E737" s="14" t="s">
        <v>4235</v>
      </c>
      <c r="F737" s="14" t="s">
        <v>4236</v>
      </c>
      <c r="G737" s="14" t="s">
        <v>507</v>
      </c>
      <c r="H737" s="14" t="s">
        <v>10</v>
      </c>
      <c r="I737" s="14"/>
      <c r="J737" s="14" t="s">
        <v>260</v>
      </c>
      <c r="K737" s="14" t="s">
        <v>3456</v>
      </c>
      <c r="L737" s="14" t="s">
        <v>1101</v>
      </c>
      <c r="M737" s="14" t="s">
        <v>3495</v>
      </c>
      <c r="N737" s="14" t="s">
        <v>4237</v>
      </c>
      <c r="O737" s="14" t="s">
        <v>3501</v>
      </c>
    </row>
    <row r="738" spans="1:15" x14ac:dyDescent="0.25">
      <c r="A738" s="14" t="s">
        <v>4286</v>
      </c>
      <c r="B738" s="14" t="s">
        <v>4445</v>
      </c>
      <c r="C738" s="14" t="s">
        <v>555</v>
      </c>
      <c r="D738" s="14" t="s">
        <v>556</v>
      </c>
      <c r="E738" s="14" t="s">
        <v>557</v>
      </c>
      <c r="F738" s="14" t="s">
        <v>558</v>
      </c>
      <c r="G738" s="14" t="s">
        <v>559</v>
      </c>
      <c r="H738" s="14" t="s">
        <v>10</v>
      </c>
      <c r="I738" s="14"/>
      <c r="J738" s="14" t="s">
        <v>260</v>
      </c>
      <c r="K738" s="14" t="s">
        <v>261</v>
      </c>
      <c r="L738" s="14" t="s">
        <v>262</v>
      </c>
      <c r="M738" s="14" t="s">
        <v>107</v>
      </c>
      <c r="N738" s="14" t="s">
        <v>560</v>
      </c>
      <c r="O738" s="14" t="s">
        <v>127</v>
      </c>
    </row>
    <row r="739" spans="1:15" x14ac:dyDescent="0.25">
      <c r="A739" s="14" t="s">
        <v>4287</v>
      </c>
      <c r="B739" s="14" t="s">
        <v>4445</v>
      </c>
      <c r="C739" s="14" t="s">
        <v>4245</v>
      </c>
      <c r="D739" s="14" t="s">
        <v>4246</v>
      </c>
      <c r="E739" s="14" t="s">
        <v>4247</v>
      </c>
      <c r="F739" s="14" t="s">
        <v>4248</v>
      </c>
      <c r="G739" s="14" t="s">
        <v>4249</v>
      </c>
      <c r="H739" s="14" t="s">
        <v>10</v>
      </c>
      <c r="I739" s="14"/>
      <c r="J739" s="14" t="s">
        <v>260</v>
      </c>
      <c r="K739" s="14" t="s">
        <v>3829</v>
      </c>
      <c r="L739" s="14" t="s">
        <v>262</v>
      </c>
      <c r="M739" s="14" t="s">
        <v>3495</v>
      </c>
      <c r="N739" s="14" t="s">
        <v>4250</v>
      </c>
      <c r="O739" s="14" t="s">
        <v>127</v>
      </c>
    </row>
    <row r="740" spans="1:15" x14ac:dyDescent="0.25">
      <c r="A740" s="14" t="s">
        <v>4285</v>
      </c>
      <c r="B740" s="14" t="s">
        <v>4445</v>
      </c>
      <c r="C740" s="14" t="s">
        <v>3482</v>
      </c>
      <c r="D740" s="14" t="s">
        <v>3483</v>
      </c>
      <c r="E740" s="14" t="s">
        <v>3484</v>
      </c>
      <c r="F740" s="14" t="s">
        <v>3485</v>
      </c>
      <c r="G740" s="14" t="s">
        <v>73</v>
      </c>
      <c r="H740" s="14" t="s">
        <v>39</v>
      </c>
      <c r="I740" s="14"/>
      <c r="J740" s="14"/>
      <c r="K740" s="14"/>
      <c r="L740" s="14"/>
      <c r="M740" s="14" t="s">
        <v>1624</v>
      </c>
      <c r="N740" s="14"/>
      <c r="O740" s="14"/>
    </row>
    <row r="741" spans="1:15" x14ac:dyDescent="0.25">
      <c r="A741" s="14" t="s">
        <v>4287</v>
      </c>
      <c r="B741" s="14" t="s">
        <v>4445</v>
      </c>
      <c r="C741" s="14" t="s">
        <v>4251</v>
      </c>
      <c r="D741" s="14" t="s">
        <v>4252</v>
      </c>
      <c r="E741" s="14" t="s">
        <v>4253</v>
      </c>
      <c r="F741" s="14" t="s">
        <v>3860</v>
      </c>
      <c r="G741" s="14" t="s">
        <v>4254</v>
      </c>
      <c r="H741" s="14" t="s">
        <v>10</v>
      </c>
      <c r="I741" s="14"/>
      <c r="J741" s="14" t="s">
        <v>260</v>
      </c>
      <c r="K741" s="14" t="s">
        <v>3456</v>
      </c>
      <c r="L741" s="14" t="s">
        <v>887</v>
      </c>
      <c r="M741" s="14" t="s">
        <v>3495</v>
      </c>
      <c r="N741" s="14" t="s">
        <v>4255</v>
      </c>
      <c r="O741" s="14" t="s">
        <v>3501</v>
      </c>
    </row>
    <row r="742" spans="1:15" x14ac:dyDescent="0.25">
      <c r="A742" s="14" t="s">
        <v>4286</v>
      </c>
      <c r="B742" s="14" t="s">
        <v>4445</v>
      </c>
      <c r="C742" s="14" t="s">
        <v>1071</v>
      </c>
      <c r="D742" s="14" t="s">
        <v>1072</v>
      </c>
      <c r="E742" s="14" t="s">
        <v>1073</v>
      </c>
      <c r="F742" s="14" t="s">
        <v>1074</v>
      </c>
      <c r="G742" s="14" t="s">
        <v>259</v>
      </c>
      <c r="H742" s="14" t="s">
        <v>10</v>
      </c>
      <c r="I742" s="14"/>
      <c r="J742" s="14" t="s">
        <v>260</v>
      </c>
      <c r="K742" s="14" t="s">
        <v>261</v>
      </c>
      <c r="L742" s="14" t="s">
        <v>262</v>
      </c>
      <c r="M742" s="14" t="s">
        <v>107</v>
      </c>
      <c r="N742" s="14" t="s">
        <v>1075</v>
      </c>
      <c r="O742" s="14" t="s">
        <v>127</v>
      </c>
    </row>
    <row r="743" spans="1:15" x14ac:dyDescent="0.25">
      <c r="A743" s="14" t="s">
        <v>4460</v>
      </c>
      <c r="B743" s="14" t="s">
        <v>4447</v>
      </c>
      <c r="C743" s="14" t="s">
        <v>1480</v>
      </c>
      <c r="D743" s="14" t="s">
        <v>1481</v>
      </c>
      <c r="E743" s="14" t="s">
        <v>1482</v>
      </c>
      <c r="F743" s="14" t="s">
        <v>1280</v>
      </c>
      <c r="G743" s="14" t="s">
        <v>1281</v>
      </c>
      <c r="H743" s="14" t="s">
        <v>11</v>
      </c>
      <c r="I743" s="14"/>
      <c r="J743" s="14"/>
      <c r="K743" s="14"/>
      <c r="L743" s="14"/>
      <c r="M743" s="14" t="s">
        <v>99</v>
      </c>
      <c r="N743" s="14"/>
      <c r="O743" s="14"/>
    </row>
    <row r="744" spans="1:15" x14ac:dyDescent="0.25">
      <c r="A744" s="14" t="s">
        <v>4460</v>
      </c>
      <c r="B744" s="14" t="s">
        <v>4447</v>
      </c>
      <c r="C744" s="14" t="s">
        <v>1277</v>
      </c>
      <c r="D744" s="14" t="s">
        <v>1278</v>
      </c>
      <c r="E744" s="14" t="s">
        <v>1279</v>
      </c>
      <c r="F744" s="14" t="s">
        <v>1280</v>
      </c>
      <c r="G744" s="14" t="s">
        <v>1281</v>
      </c>
      <c r="H744" s="14" t="s">
        <v>11</v>
      </c>
      <c r="I744" s="14"/>
      <c r="J744" s="14" t="s">
        <v>1255</v>
      </c>
      <c r="K744" s="14" t="s">
        <v>1282</v>
      </c>
      <c r="L744" s="14" t="s">
        <v>1230</v>
      </c>
      <c r="M744" s="14" t="s">
        <v>107</v>
      </c>
      <c r="N744" s="14" t="s">
        <v>1283</v>
      </c>
      <c r="O744" s="14" t="s">
        <v>1122</v>
      </c>
    </row>
    <row r="745" spans="1:15" x14ac:dyDescent="0.25">
      <c r="A745" s="14" t="s">
        <v>4284</v>
      </c>
      <c r="B745" s="14" t="s">
        <v>4445</v>
      </c>
      <c r="C745" s="14" t="s">
        <v>2810</v>
      </c>
      <c r="D745" s="14" t="s">
        <v>2817</v>
      </c>
      <c r="E745" s="14" t="s">
        <v>2818</v>
      </c>
      <c r="F745" s="14" t="s">
        <v>1749</v>
      </c>
      <c r="G745" s="14" t="s">
        <v>2819</v>
      </c>
      <c r="H745" s="14" t="s">
        <v>11</v>
      </c>
      <c r="I745" s="14"/>
      <c r="J745" s="14" t="s">
        <v>260</v>
      </c>
      <c r="K745" s="14" t="s">
        <v>497</v>
      </c>
      <c r="L745" s="14" t="s">
        <v>76</v>
      </c>
      <c r="M745" s="14" t="s">
        <v>107</v>
      </c>
      <c r="N745" s="14" t="s">
        <v>2820</v>
      </c>
      <c r="O745" s="14" t="s">
        <v>127</v>
      </c>
    </row>
    <row r="746" spans="1:15" x14ac:dyDescent="0.25">
      <c r="A746" s="14" t="s">
        <v>4286</v>
      </c>
      <c r="B746" s="14" t="s">
        <v>4445</v>
      </c>
      <c r="C746" s="14" t="s">
        <v>1076</v>
      </c>
      <c r="D746" s="14" t="s">
        <v>1077</v>
      </c>
      <c r="E746" s="14" t="s">
        <v>1078</v>
      </c>
      <c r="F746" s="14" t="s">
        <v>1079</v>
      </c>
      <c r="G746" s="14" t="s">
        <v>114</v>
      </c>
      <c r="H746" s="14" t="s">
        <v>11</v>
      </c>
      <c r="I746" s="14"/>
      <c r="J746" s="14" t="s">
        <v>105</v>
      </c>
      <c r="K746" s="14" t="s">
        <v>23</v>
      </c>
      <c r="L746" s="14" t="s">
        <v>311</v>
      </c>
      <c r="M746" s="14" t="s">
        <v>107</v>
      </c>
      <c r="N746" s="14" t="s">
        <v>1080</v>
      </c>
      <c r="O746" s="14" t="s">
        <v>109</v>
      </c>
    </row>
    <row r="747" spans="1:15" x14ac:dyDescent="0.25">
      <c r="A747" s="14" t="s">
        <v>4287</v>
      </c>
      <c r="B747" s="14" t="s">
        <v>4445</v>
      </c>
      <c r="C747" s="14" t="s">
        <v>1076</v>
      </c>
      <c r="D747" s="14" t="s">
        <v>1077</v>
      </c>
      <c r="E747" s="14" t="s">
        <v>1078</v>
      </c>
      <c r="F747" s="14" t="s">
        <v>1079</v>
      </c>
      <c r="G747" s="14" t="s">
        <v>114</v>
      </c>
      <c r="H747" s="14" t="s">
        <v>11</v>
      </c>
      <c r="I747" s="14"/>
      <c r="J747" s="14" t="s">
        <v>105</v>
      </c>
      <c r="K747" s="14" t="s">
        <v>23</v>
      </c>
      <c r="L747" s="14" t="s">
        <v>311</v>
      </c>
      <c r="M747" s="14" t="s">
        <v>3495</v>
      </c>
      <c r="N747" s="14" t="s">
        <v>1080</v>
      </c>
      <c r="O747" s="14" t="s">
        <v>78</v>
      </c>
    </row>
    <row r="748" spans="1:15" x14ac:dyDescent="0.25">
      <c r="A748" s="14" t="s">
        <v>4285</v>
      </c>
      <c r="B748" s="14" t="s">
        <v>4445</v>
      </c>
      <c r="C748" s="14" t="s">
        <v>3486</v>
      </c>
      <c r="D748" s="14" t="s">
        <v>3487</v>
      </c>
      <c r="E748" s="14" t="s">
        <v>3488</v>
      </c>
      <c r="F748" s="14" t="s">
        <v>2874</v>
      </c>
      <c r="G748" s="14"/>
      <c r="H748" s="14" t="s">
        <v>11</v>
      </c>
      <c r="I748" s="14"/>
      <c r="J748" s="14"/>
      <c r="K748" s="14" t="s">
        <v>28</v>
      </c>
      <c r="L748" s="14" t="s">
        <v>3489</v>
      </c>
      <c r="M748" s="14" t="s">
        <v>367</v>
      </c>
      <c r="N748" s="14"/>
      <c r="O748" s="14"/>
    </row>
    <row r="749" spans="1:15" x14ac:dyDescent="0.25">
      <c r="A749" s="14" t="s">
        <v>4287</v>
      </c>
      <c r="B749" s="14" t="s">
        <v>4445</v>
      </c>
      <c r="C749" s="14" t="s">
        <v>4256</v>
      </c>
      <c r="D749" s="14" t="s">
        <v>4257</v>
      </c>
      <c r="E749" s="14" t="s">
        <v>4258</v>
      </c>
      <c r="F749" s="14" t="s">
        <v>4259</v>
      </c>
      <c r="G749" s="14" t="s">
        <v>73</v>
      </c>
      <c r="H749" s="14" t="s">
        <v>10</v>
      </c>
      <c r="I749" s="14"/>
      <c r="J749" s="14" t="s">
        <v>260</v>
      </c>
      <c r="K749" s="14" t="s">
        <v>3456</v>
      </c>
      <c r="L749" s="14" t="s">
        <v>887</v>
      </c>
      <c r="M749" s="14" t="s">
        <v>3495</v>
      </c>
      <c r="N749" s="14" t="s">
        <v>4260</v>
      </c>
      <c r="O749" s="14" t="s">
        <v>3501</v>
      </c>
    </row>
    <row r="750" spans="1:15" x14ac:dyDescent="0.25">
      <c r="A750" s="14" t="s">
        <v>4286</v>
      </c>
      <c r="B750" s="14" t="s">
        <v>4445</v>
      </c>
      <c r="C750" s="14" t="s">
        <v>1081</v>
      </c>
      <c r="D750" s="14" t="s">
        <v>1082</v>
      </c>
      <c r="E750" s="14" t="s">
        <v>1083</v>
      </c>
      <c r="F750" s="14" t="s">
        <v>1084</v>
      </c>
      <c r="G750" s="14" t="s">
        <v>1085</v>
      </c>
      <c r="H750" s="14" t="s">
        <v>11</v>
      </c>
      <c r="I750" s="14" t="s">
        <v>547</v>
      </c>
      <c r="J750" s="14"/>
      <c r="K750" s="14"/>
      <c r="L750" s="14" t="s">
        <v>850</v>
      </c>
      <c r="M750" s="14" t="s">
        <v>99</v>
      </c>
      <c r="N750" s="14" t="s">
        <v>916</v>
      </c>
      <c r="O750" s="14" t="s">
        <v>127</v>
      </c>
    </row>
    <row r="751" spans="1:15" x14ac:dyDescent="0.25">
      <c r="A751" s="14" t="s">
        <v>4286</v>
      </c>
      <c r="B751" s="14" t="s">
        <v>4445</v>
      </c>
      <c r="C751" s="14" t="s">
        <v>1086</v>
      </c>
      <c r="D751" s="14" t="s">
        <v>1087</v>
      </c>
      <c r="E751" s="14" t="s">
        <v>1088</v>
      </c>
      <c r="F751" s="14" t="s">
        <v>1084</v>
      </c>
      <c r="G751" s="14" t="s">
        <v>1089</v>
      </c>
      <c r="H751" s="14" t="s">
        <v>10</v>
      </c>
      <c r="I751" s="14" t="s">
        <v>547</v>
      </c>
      <c r="J751" s="14"/>
      <c r="K751" s="14"/>
      <c r="L751" s="14" t="s">
        <v>850</v>
      </c>
      <c r="M751" s="14" t="s">
        <v>99</v>
      </c>
      <c r="N751" s="14" t="s">
        <v>956</v>
      </c>
      <c r="O751" s="14" t="s">
        <v>127</v>
      </c>
    </row>
    <row r="752" spans="1:15" x14ac:dyDescent="0.25">
      <c r="A752" s="14" t="s">
        <v>4286</v>
      </c>
      <c r="B752" s="14" t="s">
        <v>4445</v>
      </c>
      <c r="C752" s="14" t="s">
        <v>1090</v>
      </c>
      <c r="D752" s="14" t="s">
        <v>1091</v>
      </c>
      <c r="E752" s="14" t="s">
        <v>1092</v>
      </c>
      <c r="F752" s="14" t="s">
        <v>1093</v>
      </c>
      <c r="G752" s="14" t="s">
        <v>1094</v>
      </c>
      <c r="H752" s="14" t="s">
        <v>11</v>
      </c>
      <c r="I752" s="14"/>
      <c r="J752" s="14" t="s">
        <v>454</v>
      </c>
      <c r="K752" s="14" t="s">
        <v>346</v>
      </c>
      <c r="L752" s="14" t="s">
        <v>449</v>
      </c>
      <c r="M752" s="14" t="s">
        <v>107</v>
      </c>
      <c r="N752" s="14" t="s">
        <v>1095</v>
      </c>
      <c r="O752" s="14" t="s">
        <v>109</v>
      </c>
    </row>
    <row r="753" spans="1:15" customFormat="1" x14ac:dyDescent="0.25">
      <c r="A753" s="14" t="s">
        <v>4286</v>
      </c>
      <c r="B753" s="14" t="s">
        <v>4445</v>
      </c>
      <c r="C753" s="14" t="s">
        <v>1096</v>
      </c>
      <c r="D753" s="14" t="s">
        <v>1097</v>
      </c>
      <c r="E753" s="14" t="s">
        <v>1098</v>
      </c>
      <c r="F753" s="14" t="s">
        <v>1099</v>
      </c>
      <c r="G753" s="14" t="s">
        <v>114</v>
      </c>
      <c r="H753" s="14" t="s">
        <v>11</v>
      </c>
      <c r="I753" s="14"/>
      <c r="J753" s="14" t="s">
        <v>1100</v>
      </c>
      <c r="K753" s="14" t="s">
        <v>346</v>
      </c>
      <c r="L753" s="14" t="s">
        <v>1101</v>
      </c>
      <c r="M753" s="14" t="s">
        <v>107</v>
      </c>
      <c r="N753" s="14" t="s">
        <v>1102</v>
      </c>
      <c r="O753" s="14" t="s">
        <v>127</v>
      </c>
    </row>
    <row r="754" spans="1:15" customFormat="1" x14ac:dyDescent="0.25">
      <c r="A754" s="14" t="s">
        <v>4284</v>
      </c>
      <c r="B754" s="14" t="s">
        <v>4445</v>
      </c>
      <c r="C754" s="14" t="s">
        <v>2816</v>
      </c>
      <c r="D754" s="14" t="s">
        <v>4360</v>
      </c>
      <c r="E754" s="14" t="s">
        <v>2821</v>
      </c>
      <c r="F754" s="14" t="s">
        <v>2822</v>
      </c>
      <c r="G754" s="14" t="s">
        <v>191</v>
      </c>
      <c r="H754" s="14" t="s">
        <v>10</v>
      </c>
      <c r="I754" s="14"/>
      <c r="J754" s="14" t="s">
        <v>260</v>
      </c>
      <c r="K754" s="14" t="s">
        <v>23</v>
      </c>
      <c r="L754" s="14" t="s">
        <v>311</v>
      </c>
      <c r="M754" s="14" t="s">
        <v>107</v>
      </c>
      <c r="N754" s="14" t="s">
        <v>2823</v>
      </c>
      <c r="O754" s="14" t="s">
        <v>109</v>
      </c>
    </row>
    <row r="755" spans="1:15" customFormat="1" x14ac:dyDescent="0.25">
      <c r="A755" s="14" t="s">
        <v>4287</v>
      </c>
      <c r="B755" s="14" t="s">
        <v>4445</v>
      </c>
      <c r="C755" s="14" t="s">
        <v>2816</v>
      </c>
      <c r="D755" s="14" t="s">
        <v>4360</v>
      </c>
      <c r="E755" s="14" t="s">
        <v>2821</v>
      </c>
      <c r="F755" s="14" t="s">
        <v>2822</v>
      </c>
      <c r="G755" s="14" t="s">
        <v>191</v>
      </c>
      <c r="H755" s="14" t="s">
        <v>10</v>
      </c>
      <c r="I755" s="14"/>
      <c r="J755" s="14" t="s">
        <v>260</v>
      </c>
      <c r="K755" s="14" t="s">
        <v>3114</v>
      </c>
      <c r="L755" s="14" t="s">
        <v>311</v>
      </c>
      <c r="M755" s="14" t="s">
        <v>3495</v>
      </c>
      <c r="N755" s="14" t="s">
        <v>2823</v>
      </c>
      <c r="O755" s="14" t="s">
        <v>78</v>
      </c>
    </row>
    <row r="756" spans="1:15" customFormat="1" x14ac:dyDescent="0.25">
      <c r="A756" s="14" t="s">
        <v>4287</v>
      </c>
      <c r="B756" s="14" t="s">
        <v>4445</v>
      </c>
      <c r="C756" s="14" t="s">
        <v>4261</v>
      </c>
      <c r="D756" s="14" t="s">
        <v>4262</v>
      </c>
      <c r="E756" s="14" t="s">
        <v>4263</v>
      </c>
      <c r="F756" s="14" t="s">
        <v>4264</v>
      </c>
      <c r="G756" s="14" t="s">
        <v>4265</v>
      </c>
      <c r="H756" s="14" t="s">
        <v>10</v>
      </c>
      <c r="I756" s="14"/>
      <c r="J756" s="14" t="s">
        <v>260</v>
      </c>
      <c r="K756" s="14" t="s">
        <v>23</v>
      </c>
      <c r="L756" s="14" t="s">
        <v>311</v>
      </c>
      <c r="M756" s="14" t="s">
        <v>3495</v>
      </c>
      <c r="N756" s="14" t="s">
        <v>4266</v>
      </c>
      <c r="O756" s="14" t="s">
        <v>4267</v>
      </c>
    </row>
    <row r="757" spans="1:15" customFormat="1" x14ac:dyDescent="0.25">
      <c r="A757" s="14" t="s">
        <v>4287</v>
      </c>
      <c r="B757" s="14" t="s">
        <v>4445</v>
      </c>
      <c r="C757" s="14" t="s">
        <v>4268</v>
      </c>
      <c r="D757" s="14" t="s">
        <v>4269</v>
      </c>
      <c r="E757" s="14" t="s">
        <v>4270</v>
      </c>
      <c r="F757" s="14" t="s">
        <v>4271</v>
      </c>
      <c r="G757" s="14"/>
      <c r="H757" s="14" t="s">
        <v>10</v>
      </c>
      <c r="I757" s="14"/>
      <c r="J757" s="14" t="s">
        <v>1553</v>
      </c>
      <c r="K757" s="14" t="s">
        <v>2097</v>
      </c>
      <c r="L757" s="14" t="s">
        <v>3911</v>
      </c>
      <c r="M757" s="14" t="s">
        <v>297</v>
      </c>
      <c r="N757" s="14"/>
      <c r="O757" s="14"/>
    </row>
    <row r="758" spans="1:15" customFormat="1" ht="15.75" thickBot="1" x14ac:dyDescent="0.3"/>
    <row r="759" spans="1:15" customFormat="1" x14ac:dyDescent="0.25">
      <c r="A759" s="18" t="s">
        <v>4459</v>
      </c>
      <c r="B759" s="19"/>
      <c r="C759" s="25" t="s">
        <v>4458</v>
      </c>
      <c r="D759" s="26"/>
    </row>
    <row r="760" spans="1:15" ht="45" x14ac:dyDescent="0.25">
      <c r="A760" s="20" t="s">
        <v>4311</v>
      </c>
      <c r="B760" s="21">
        <f>COUNTIF(Table523[Condition Area], "Cross-cutting")</f>
        <v>10</v>
      </c>
      <c r="C760" s="27" t="s">
        <v>4445</v>
      </c>
      <c r="D760" s="28">
        <f>COUNTIF($B$3:$B$757, "*Continuous*")</f>
        <v>684</v>
      </c>
    </row>
    <row r="761" spans="1:15" x14ac:dyDescent="0.25">
      <c r="A761" s="20" t="s">
        <v>4285</v>
      </c>
      <c r="B761" s="21">
        <f>COUNTIF(Table523[Condition Area], "Cancer")</f>
        <v>158</v>
      </c>
      <c r="C761" s="22" t="s">
        <v>4447</v>
      </c>
      <c r="D761" s="28">
        <f>COUNTIF($B$3:$B$757, "*Use of effective*")</f>
        <v>27</v>
      </c>
    </row>
    <row r="762" spans="1:15" x14ac:dyDescent="0.25">
      <c r="A762" s="20" t="s">
        <v>4284</v>
      </c>
      <c r="B762" s="21">
        <f>COUNTIF(Table523[Condition Area], "CVD")</f>
        <v>214</v>
      </c>
      <c r="C762" s="22" t="s">
        <v>4446</v>
      </c>
      <c r="D762" s="28">
        <f>COUNTIF($B$3:$B$757, "*Person-*")</f>
        <v>44</v>
      </c>
    </row>
    <row r="763" spans="1:15" ht="15.75" thickBot="1" x14ac:dyDescent="0.3">
      <c r="A763" s="20" t="s">
        <v>4286</v>
      </c>
      <c r="B763" s="21">
        <f>COUNTIF(Table523[Condition Area], "Diabetes/CKD")</f>
        <v>154</v>
      </c>
      <c r="C763" s="23" t="s">
        <v>4457</v>
      </c>
      <c r="D763" s="29">
        <f>SUM(D760:D762)</f>
        <v>755</v>
      </c>
    </row>
    <row r="764" spans="1:15" x14ac:dyDescent="0.25">
      <c r="A764" s="22" t="s">
        <v>4432</v>
      </c>
      <c r="B764" s="21">
        <f>COUNTIF(Table523[Condition Area], "Infant Mortality")</f>
        <v>129</v>
      </c>
    </row>
    <row r="765" spans="1:15" x14ac:dyDescent="0.25">
      <c r="A765" s="20" t="s">
        <v>4460</v>
      </c>
      <c r="B765" s="21">
        <f>COUNTIF(Table523[Condition Area], "Mental Illness")</f>
        <v>90</v>
      </c>
    </row>
    <row r="766" spans="1:15" ht="15.75" thickBot="1" x14ac:dyDescent="0.3">
      <c r="A766" s="30" t="s">
        <v>4457</v>
      </c>
      <c r="B766" s="24">
        <f>SUM(B760:B765)</f>
        <v>755</v>
      </c>
    </row>
    <row r="767" spans="1:15" x14ac:dyDescent="0.25">
      <c r="A767"/>
      <c r="B767"/>
    </row>
    <row r="768" spans="1:15" x14ac:dyDescent="0.25">
      <c r="A768"/>
      <c r="B768"/>
    </row>
    <row r="769" spans="1:2" x14ac:dyDescent="0.25">
      <c r="A769"/>
      <c r="B769"/>
    </row>
    <row r="770" spans="1:2" x14ac:dyDescent="0.25">
      <c r="A770"/>
    </row>
  </sheetData>
  <mergeCells count="1">
    <mergeCell ref="A1:B1"/>
  </mergeCells>
  <dataValidations count="4">
    <dataValidation showInputMessage="1" showErrorMessage="1" error="Please select the type of measure - if this is a measure concept and you cannot identify the type of measure, leave blank" promptTitle="Measure Type" prompt="Select the measure type from the drop-down menu" sqref="H11:H13 H755"/>
    <dataValidation type="list" allowBlank="1" showInputMessage="1" showErrorMessage="1" sqref="O2:O16 O23 O383 O403:O426 O431 O496:O518 O524 O610:O624 O629 O692:O700 O707:O710 O712:O716 O731:O733 O735:O737 O740 O743:O745 O747:O749 O753:O755 O197:O284 O285:O379">
      <formula1>"Currently endorsed, Endorsement removed, Not endorsed"</formula1>
    </dataValidation>
    <dataValidation allowBlank="1" showInputMessage="1" showErrorMessage="1" promptTitle="Information Source" prompt="What research database or information source did the measure or measure concept come from?" sqref="M2 M383:M400 M633:M667 M711 M741 M748 M756"/>
    <dataValidation type="list" allowBlank="1" showInputMessage="1" showErrorMessage="1" sqref="B753:B757">
      <formula1>"Equity is high priority, Workforce Diversity, Cultural Competency, Advocacy for public and private policies, Safe and accessible environments for individuals from diverse backgrounds"</formula1>
    </dataValidation>
  </dataValidations>
  <hyperlinks>
    <hyperlink ref="L466" r:id="rId1" display="https://www.healthindicators.gov/Resources/DataSources/USRDS_163/Profile"/>
  </hyperlinks>
  <pageMargins left="0.7" right="0.7" top="0.75" bottom="0.75" header="0.3" footer="0.3"/>
  <pageSetup orientation="portrait" horizontalDpi="1200" verticalDpi="1200" r:id="rId2"/>
  <tableParts count="1">
    <tablePart r:id="rId3"/>
  </tableParts>
  <extLst>
    <ext xmlns:x14="http://schemas.microsoft.com/office/spreadsheetml/2009/9/main" uri="{CCE6A557-97BC-4b89-ADB6-D9C93CAAB3DF}">
      <x14:dataValidations xmlns:xm="http://schemas.microsoft.com/office/excel/2006/main" count="18">
        <x14:dataValidation type="list" allowBlank="1" showInputMessage="1" showErrorMessage="1">
          <x14:formula1>
            <xm:f>'http://staff.qualityforum.org/Projects/Medicaid Innovation Accelerator Programs/Staff Documents/Measure Summary Sheets/[PMH_MeasureEvaluationTool_Final.xlsm]Data'!#REF!</xm:f>
          </x14:formula1>
          <xm:sqref>J687:J691</xm:sqref>
        </x14:dataValidation>
        <x14:dataValidation type="list" allowBlank="1" showInputMessage="1" showErrorMessage="1">
          <x14:formula1>
            <xm:f>'http://staff.qualityforum.org/Projects/Disparities/Staff Documents/Compendium of Measures/[Compendium_of_measures- Mental Illness.xlsm]Lists'!#REF!</xm:f>
          </x14:formula1>
          <xm:sqref>H610:H667 H674:H684 H686:H691 H707:H708 H711 H756</xm:sqref>
        </x14:dataValidation>
        <x14:dataValidation type="list" allowBlank="1" showInputMessage="1" showErrorMessage="1">
          <x14:formula1>
            <xm:f>'http://staff.qualityforum.org/Users/KIbarra/AppData/Local/Microsoft/Windows/Temporary Internet Files/Content.Outlook/ACOXEJM7/[State Measures and Measure Concepts List 11.18.15.xlsm]Lists'!#REF!</xm:f>
          </x14:formula1>
          <xm:sqref>J501:J523 J525:K528 N412:N413 J743:J745 J746:K746 J749 J750:K750 J734:K734 J758:K759</xm:sqref>
        </x14:dataValidation>
        <x14:dataValidation type="list" allowBlank="1" showInputMessage="1" showErrorMessage="1">
          <x14:formula1>
            <xm:f>'http://staff.qualityforum.org/Projects/Disparities/Staff Documents/Compendium of Measures/[compendium_of_measures-infant mortality.xlsx]Lists'!#REF!</xm:f>
          </x14:formula1>
          <xm:sqref>J496:J500 J524</xm:sqref>
        </x14:dataValidation>
        <x14:dataValidation type="list" showInputMessage="1" showErrorMessage="1" error="Please select the type of measure - if this is a measure concept and you cannot identify the type of measure, leave blank" promptTitle="Measure Type" prompt="Select the measure type from the drop-down menu">
          <x14:formula1>
            <xm:f>'http://staff.qualityforum.org/Projects/Disparities/Staff Documents/Compendium of Measures/[compendium_of_measures-infant mortality.xlsx]Lists'!#REF!</xm:f>
          </x14:formula1>
          <xm:sqref>H701:H706 I734 H743:H746 H496:H609 H749:H750 H752 I758:I759</xm:sqref>
        </x14:dataValidation>
        <x14:dataValidation type="list" allowBlank="1" showInputMessage="1" showErrorMessage="1">
          <x14:formula1>
            <xm:f>'http://staff.qualityforum.org/Projects/Disparities/Staff Documents/Compendium of Measures/[compendium_of_measures-infant mortality.xlsx]Lists'!#REF!</xm:f>
          </x14:formula1>
          <xm:sqref>K496:K518 K524 K743:K745 K749</xm:sqref>
        </x14:dataValidation>
        <x14:dataValidation type="list" allowBlank="1" showInputMessage="1" showErrorMessage="1">
          <x14:formula1>
            <xm:f>'C:\Users\mjung\Desktop\[CKD Compendium.xlsx]Lists'!#REF!</xm:f>
          </x14:formula1>
          <xm:sqref>N410:N411</xm:sqref>
        </x14:dataValidation>
        <x14:dataValidation type="list" allowBlank="1" showInputMessage="1" showErrorMessage="1">
          <x14:formula1>
            <xm:f>'http://staff.qualityforum.org/Projects/Disparities/Staff Documents/Compendium of Measures/[compendium_of_measures - diabetes_ckd.xlsm]Lists'!#REF!</xm:f>
          </x14:formula1>
          <xm:sqref>H354:H487 J354:K487 J489:K495 H710 J710:K710 J733:K733 H733 H740:H742 J740:K742 J748:K748 H748 J753:K754 H753:H754</xm:sqref>
        </x14:dataValidation>
        <x14:dataValidation type="list" allowBlank="1" showInputMessage="1" showErrorMessage="1">
          <x14:formula1>
            <xm:f>'http://staff.qualityforum.org/Projects/Disparities/Staff Documents/Compendium of Measures/[compendium_of_measures- Cancer.xlsm]Lists'!#REF!</xm:f>
          </x14:formula1>
          <xm:sqref>C292 H293:H353 H709 J709:K709 J735:K737 H735:H737 J747:K747 H747 H197:H284 H285:H291 J197:K284 J285:K353</xm:sqref>
        </x14:dataValidation>
        <x14:dataValidation type="list" showInputMessage="1" showErrorMessage="1" error="Please select the type of measure - if this is a measure concept and you cannot identify the type of measure, leave blank" promptTitle="Measure Type" prompt="Select the measure type from the drop-down menu">
          <x14:formula1>
            <xm:f>'http://staff.qualityforum.org/Users/KIbarra/AppData/Local/Microsoft/Windows/Temporary Internet Files/Content.Outlook/ACOXEJM7/[State Measures and Measure Concepts List 11.18.15.xlsm]Lists'!#REF!</xm:f>
          </x14:formula1>
          <xm:sqref>H8:H10 H14:H16 H24:H42</xm:sqref>
        </x14:dataValidation>
        <x14:dataValidation type="list" allowBlank="1" showInputMessage="1" showErrorMessage="1">
          <x14:formula1>
            <xm:f>'http://staff.qualityforum.org/Projects/Disparities/Staff Documents/Compendium of Measures/[compendium_of_measures- CV.xlsm]Lists'!#REF!</xm:f>
          </x14:formula1>
          <xm:sqref>J176:K179 L2 J2:K174</xm:sqref>
        </x14:dataValidation>
        <x14:dataValidation type="list" showInputMessage="1" showErrorMessage="1" error="Please select the type of measure - if this is a measure concept and you cannot identify the type of measure, leave blank" promptTitle="Measure Type" prompt="Select the measure type from the drop-down menu">
          <x14:formula1>
            <xm:f>'http://staff.qualityforum.org/Projects/Disparities/Staff Documents/Compendium of Measures/[compendium_of_measures- CV.xlsm]Lists'!#REF!</xm:f>
          </x14:formula1>
          <xm:sqref>H2:H7 H23 H731:H732</xm:sqref>
        </x14:dataValidation>
        <x14:dataValidation type="list" allowBlank="1" showInputMessage="1" showErrorMessage="1">
          <x14:formula1>
            <xm:f>Lists!$C$2:$C$13</xm:f>
          </x14:formula1>
          <xm:sqref>K717:K730</xm:sqref>
        </x14:dataValidation>
        <x14:dataValidation type="list" allowBlank="1" showInputMessage="1" showErrorMessage="1">
          <x14:formula1>
            <xm:f>Lists!$B$2:$B$24</xm:f>
          </x14:formula1>
          <xm:sqref>J717:J730</xm:sqref>
        </x14:dataValidation>
        <x14:dataValidation type="list" allowBlank="1" showInputMessage="1" showErrorMessage="1">
          <x14:formula1>
            <xm:f>Lists!$A$2:$A$9</xm:f>
          </x14:formula1>
          <xm:sqref>H717:H730</xm:sqref>
        </x14:dataValidation>
        <x14:dataValidation type="list" allowBlank="1" showInputMessage="1" showErrorMessage="1">
          <x14:formula1>
            <xm:f>Lists!$E$2:$E$4</xm:f>
          </x14:formula1>
          <xm:sqref>B758:B759</xm:sqref>
        </x14:dataValidation>
        <x14:dataValidation type="list" allowBlank="1" showInputMessage="1" showErrorMessage="1">
          <x14:formula1>
            <xm:f>'http://staff.qualityforum.org/Projects/Disparities/Staff Documents/Compendium of Measures/[compendium_of_measures- CV.xlsm]Lists'!#REF!</xm:f>
          </x14:formula1>
          <xm:sqref>J731:K732 J738:K739 J751:K751 J755:K755 J757:K757</xm:sqref>
        </x14:dataValidation>
        <x14:dataValidation type="list" allowBlank="1" showInputMessage="1" showErrorMessage="1">
          <x14:formula1>
            <xm:f>Lists!$G$2:$G$4</xm:f>
          </x14:formula1>
          <xm:sqref>B3:B284 B285:B752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workbookViewId="0">
      <selection activeCell="C9" sqref="C9"/>
    </sheetView>
  </sheetViews>
  <sheetFormatPr defaultRowHeight="15" x14ac:dyDescent="0.25"/>
  <cols>
    <col min="1" max="2" width="15.7109375" customWidth="1"/>
    <col min="3" max="3" width="14.5703125" customWidth="1"/>
    <col min="4" max="4" width="12.5703125" customWidth="1"/>
    <col min="5" max="5" width="12.28515625" customWidth="1"/>
    <col min="6" max="6" width="14.140625" customWidth="1"/>
    <col min="7" max="7" width="17.5703125" customWidth="1"/>
    <col min="8" max="8" width="14.85546875" customWidth="1"/>
    <col min="9" max="9" width="18.140625" hidden="1" customWidth="1"/>
    <col min="10" max="10" width="15.42578125" customWidth="1"/>
    <col min="11" max="11" width="16.85546875" customWidth="1"/>
    <col min="12" max="12" width="13" customWidth="1"/>
    <col min="13" max="13" width="19.42578125" customWidth="1"/>
    <col min="15" max="15" width="16" customWidth="1"/>
  </cols>
  <sheetData>
    <row r="1" spans="1:17" ht="29.25" customHeight="1" x14ac:dyDescent="0.25">
      <c r="A1" s="32" t="s">
        <v>4309</v>
      </c>
      <c r="B1" s="32"/>
      <c r="C1" s="32"/>
      <c r="D1" s="32"/>
    </row>
    <row r="2" spans="1:17" x14ac:dyDescent="0.25">
      <c r="A2" t="s">
        <v>4288</v>
      </c>
      <c r="B2" t="s">
        <v>4433</v>
      </c>
      <c r="C2" t="s">
        <v>0</v>
      </c>
      <c r="D2" t="s">
        <v>36</v>
      </c>
      <c r="E2" t="s">
        <v>1</v>
      </c>
      <c r="F2" t="s">
        <v>2</v>
      </c>
      <c r="G2" t="s">
        <v>35</v>
      </c>
      <c r="H2" t="s">
        <v>3</v>
      </c>
      <c r="I2" t="s">
        <v>67</v>
      </c>
      <c r="J2" t="s">
        <v>5</v>
      </c>
      <c r="K2" t="s">
        <v>6</v>
      </c>
      <c r="L2" t="s">
        <v>7</v>
      </c>
      <c r="M2" t="s">
        <v>9</v>
      </c>
      <c r="N2" t="s">
        <v>8</v>
      </c>
      <c r="O2" t="s">
        <v>40</v>
      </c>
    </row>
    <row r="3" spans="1:17" x14ac:dyDescent="0.25">
      <c r="A3" t="s">
        <v>4284</v>
      </c>
      <c r="B3" t="s">
        <v>4436</v>
      </c>
      <c r="C3" t="s">
        <v>2165</v>
      </c>
      <c r="D3" t="s">
        <v>4428</v>
      </c>
      <c r="E3" t="s">
        <v>4429</v>
      </c>
      <c r="F3" t="s">
        <v>4430</v>
      </c>
      <c r="G3" t="s">
        <v>2166</v>
      </c>
      <c r="H3" t="s">
        <v>10</v>
      </c>
      <c r="J3" t="s">
        <v>1011</v>
      </c>
      <c r="K3" t="s">
        <v>23</v>
      </c>
      <c r="L3" t="s">
        <v>2167</v>
      </c>
      <c r="M3" t="s">
        <v>107</v>
      </c>
      <c r="N3" t="s">
        <v>2168</v>
      </c>
      <c r="O3" t="s">
        <v>127</v>
      </c>
    </row>
    <row r="4" spans="1:17" x14ac:dyDescent="0.25">
      <c r="A4" s="14" t="s">
        <v>4460</v>
      </c>
      <c r="B4" t="s">
        <v>4436</v>
      </c>
      <c r="C4" s="14" t="s">
        <v>1602</v>
      </c>
      <c r="D4" s="14" t="s">
        <v>1603</v>
      </c>
      <c r="E4" s="14" t="s">
        <v>1604</v>
      </c>
      <c r="F4" s="14" t="s">
        <v>1605</v>
      </c>
      <c r="G4" s="14"/>
      <c r="H4" s="14"/>
      <c r="I4" s="14"/>
      <c r="J4" s="14" t="s">
        <v>1606</v>
      </c>
      <c r="K4" s="14"/>
      <c r="L4" s="14"/>
      <c r="M4" s="14" t="s">
        <v>1547</v>
      </c>
      <c r="N4" s="14"/>
      <c r="O4" s="14"/>
    </row>
    <row r="5" spans="1:17" x14ac:dyDescent="0.25">
      <c r="A5" s="14" t="s">
        <v>4460</v>
      </c>
      <c r="B5" t="s">
        <v>4436</v>
      </c>
      <c r="C5" s="14" t="s">
        <v>1607</v>
      </c>
      <c r="D5" s="14" t="s">
        <v>1608</v>
      </c>
      <c r="E5" s="14" t="s">
        <v>1609</v>
      </c>
      <c r="F5" s="14" t="s">
        <v>1610</v>
      </c>
      <c r="G5" s="14"/>
      <c r="H5" s="14"/>
      <c r="I5" s="14"/>
      <c r="J5" s="14" t="s">
        <v>1606</v>
      </c>
      <c r="K5" s="14"/>
      <c r="L5" s="14"/>
      <c r="M5" s="14" t="s">
        <v>1547</v>
      </c>
      <c r="N5" s="14"/>
      <c r="O5" s="14"/>
    </row>
    <row r="6" spans="1:17" x14ac:dyDescent="0.25">
      <c r="A6" s="14" t="s">
        <v>4286</v>
      </c>
      <c r="B6" t="s">
        <v>4436</v>
      </c>
      <c r="C6" s="14" t="s">
        <v>685</v>
      </c>
      <c r="D6" s="14" t="s">
        <v>686</v>
      </c>
      <c r="E6" s="14" t="s">
        <v>687</v>
      </c>
      <c r="F6" s="14" t="s">
        <v>688</v>
      </c>
      <c r="G6" s="14" t="s">
        <v>689</v>
      </c>
      <c r="H6" s="14" t="s">
        <v>11</v>
      </c>
      <c r="I6" s="14"/>
      <c r="J6" s="14" t="s">
        <v>105</v>
      </c>
      <c r="K6" s="14" t="s">
        <v>23</v>
      </c>
      <c r="L6" s="14" t="s">
        <v>690</v>
      </c>
      <c r="M6" s="14" t="s">
        <v>107</v>
      </c>
      <c r="N6" s="14" t="s">
        <v>691</v>
      </c>
      <c r="O6" s="14" t="s">
        <v>109</v>
      </c>
    </row>
    <row r="7" spans="1:17" x14ac:dyDescent="0.25">
      <c r="A7" t="s">
        <v>4460</v>
      </c>
      <c r="B7" t="s">
        <v>4435</v>
      </c>
      <c r="C7" t="s">
        <v>1365</v>
      </c>
      <c r="D7" t="s">
        <v>1366</v>
      </c>
      <c r="E7" t="s">
        <v>1367</v>
      </c>
      <c r="F7" t="s">
        <v>1368</v>
      </c>
      <c r="G7" t="s">
        <v>73</v>
      </c>
      <c r="H7" t="s">
        <v>11</v>
      </c>
      <c r="M7" t="s">
        <v>99</v>
      </c>
    </row>
    <row r="8" spans="1:17" x14ac:dyDescent="0.25">
      <c r="A8" t="s">
        <v>4460</v>
      </c>
      <c r="B8" t="s">
        <v>4436</v>
      </c>
      <c r="C8" t="s">
        <v>1542</v>
      </c>
      <c r="D8" t="s">
        <v>1543</v>
      </c>
      <c r="E8" t="s">
        <v>1544</v>
      </c>
      <c r="F8" t="s">
        <v>1545</v>
      </c>
      <c r="M8" t="s">
        <v>367</v>
      </c>
    </row>
    <row r="9" spans="1:17" s="12" customFormat="1" x14ac:dyDescent="0.25">
      <c r="A9" s="12" t="s">
        <v>4460</v>
      </c>
      <c r="B9" t="s">
        <v>4436</v>
      </c>
      <c r="C9" s="12" t="s">
        <v>1463</v>
      </c>
      <c r="D9" s="12" t="s">
        <v>1464</v>
      </c>
      <c r="E9" s="12" t="s">
        <v>1465</v>
      </c>
      <c r="F9" s="12" t="s">
        <v>1445</v>
      </c>
      <c r="G9" s="12" t="s">
        <v>1466</v>
      </c>
      <c r="H9" s="12" t="s">
        <v>10</v>
      </c>
      <c r="M9" s="12" t="s">
        <v>99</v>
      </c>
      <c r="P9"/>
      <c r="Q9"/>
    </row>
  </sheetData>
  <mergeCells count="1">
    <mergeCell ref="A1:D1"/>
  </mergeCells>
  <dataValidations count="2">
    <dataValidation type="list" allowBlank="1" showInputMessage="1" showErrorMessage="1" sqref="O2:O3 O8 O9">
      <formula1>"Currently endorsed, Endorsement removed, Not endorsed"</formula1>
    </dataValidation>
    <dataValidation allowBlank="1" showInputMessage="1" showErrorMessage="1" promptTitle="Information Source" prompt="What research database or information source did the measure or measure concept come from?" sqref="M2"/>
  </dataValidations>
  <pageMargins left="0.7" right="0.7" top="0.75" bottom="0.75" header="0.3" footer="0.3"/>
  <pageSetup orientation="portrait" horizontalDpi="1200" verticalDpi="1200" r:id="rId1"/>
  <tableParts count="1">
    <tablePart r:id="rId2"/>
  </tableParts>
  <extLst>
    <ext xmlns:x14="http://schemas.microsoft.com/office/spreadsheetml/2009/9/main" uri="{CCE6A557-97BC-4b89-ADB6-D9C93CAAB3DF}">
      <x14:dataValidations xmlns:xm="http://schemas.microsoft.com/office/excel/2006/main" count="7">
        <x14:dataValidation type="list" allowBlank="1" showInputMessage="1" showErrorMessage="1">
          <x14:formula1>
            <xm:f>'http://staff.qualityforum.org/Projects/Disparities/Staff Documents/Compendium of Measures/[compendium_of_measures- CV.xlsm]Lists'!#REF!</xm:f>
          </x14:formula1>
          <xm:sqref>J2:K3</xm:sqref>
        </x14:dataValidation>
        <x14:dataValidation type="list" showInputMessage="1" showErrorMessage="1" error="Please select the type of measure - if this is a measure concept and you cannot identify the type of measure, leave blank" promptTitle="Measure Type" prompt="Select the measure type from the drop-down menu">
          <x14:formula1>
            <xm:f>'http://staff.qualityforum.org/Projects/Disparities/Staff Documents/Compendium of Measures/[compendium_of_measures- CV.xlsm]Lists'!#REF!</xm:f>
          </x14:formula1>
          <xm:sqref>H2:H3</xm:sqref>
        </x14:dataValidation>
        <x14:dataValidation type="list" allowBlank="1" showInputMessage="1" showErrorMessage="1">
          <x14:formula1>
            <xm:f>'http://staff.qualityforum.org/Projects/Disparities/Staff Documents/Compendium of Measures/[compendium_of_measures- CV.xlsm]Lists'!#REF!</xm:f>
          </x14:formula1>
          <xm:sqref>L2</xm:sqref>
        </x14:dataValidation>
        <x14:dataValidation type="list" showInputMessage="1" showErrorMessage="1" error="Please select the type of measure - if this is a measure concept and you cannot identify the type of measure, leave blank" promptTitle="Measure Type" prompt="Select the measure type from the drop-down menu">
          <x14:formula1>
            <xm:f>'http://staff.qualityforum.org/Projects/Disparities/Staff Documents/Compendium of Measures/[compendium_of_measures-infant mortality.xlsx]Lists'!#REF!</xm:f>
          </x14:formula1>
          <xm:sqref>I6:I7</xm:sqref>
        </x14:dataValidation>
        <x14:dataValidation type="list" allowBlank="1" showInputMessage="1" showErrorMessage="1">
          <x14:formula1>
            <xm:f>Lists!$E$2:$E$4</xm:f>
          </x14:formula1>
          <xm:sqref>B3 B6:B9</xm:sqref>
        </x14:dataValidation>
        <x14:dataValidation type="list" allowBlank="1" showInputMessage="1" showErrorMessage="1">
          <x14:formula1>
            <xm:f>'http://staff.qualityforum.org/Projects/Disparities/Staff Documents/Compendium of Measures/[Compendium_of_measures- Mental Illness.xlsm]Lists'!#REF!</xm:f>
          </x14:formula1>
          <xm:sqref>H8</xm:sqref>
        </x14:dataValidation>
        <x14:dataValidation type="list" allowBlank="1" showInputMessage="1" showErrorMessage="1">
          <x14:formula1>
            <xm:f>'http://staff.qualityforum.org/Projects/Disparities/Staff Documents/Compendium of Measures/[compendium_of_measures- Cancer.xlsm]Lists'!#REF!</xm:f>
          </x14:formula1>
          <xm:sqref>J9:K9 H9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workbookViewId="0">
      <selection activeCell="A2" sqref="A2"/>
    </sheetView>
  </sheetViews>
  <sheetFormatPr defaultRowHeight="15" x14ac:dyDescent="0.25"/>
  <cols>
    <col min="1" max="1" width="20.5703125" bestFit="1" customWidth="1"/>
    <col min="2" max="2" width="41.42578125" bestFit="1" customWidth="1"/>
    <col min="3" max="3" width="25.140625" bestFit="1" customWidth="1"/>
    <col min="4" max="4" width="29.7109375" bestFit="1" customWidth="1"/>
    <col min="5" max="5" width="34.85546875" customWidth="1"/>
  </cols>
  <sheetData>
    <row r="1" spans="1:7" x14ac:dyDescent="0.25">
      <c r="A1" t="s">
        <v>3</v>
      </c>
      <c r="B1" t="s">
        <v>17</v>
      </c>
      <c r="C1" t="s">
        <v>19</v>
      </c>
      <c r="D1" t="s">
        <v>7</v>
      </c>
      <c r="E1" t="s">
        <v>4434</v>
      </c>
      <c r="F1" t="s">
        <v>4310</v>
      </c>
      <c r="G1" t="s">
        <v>4455</v>
      </c>
    </row>
    <row r="2" spans="1:7" x14ac:dyDescent="0.25">
      <c r="A2" t="s">
        <v>38</v>
      </c>
      <c r="B2" t="s">
        <v>4295</v>
      </c>
      <c r="C2" t="s">
        <v>18</v>
      </c>
      <c r="D2" t="s">
        <v>30</v>
      </c>
      <c r="E2" t="s">
        <v>4435</v>
      </c>
      <c r="F2" t="s">
        <v>4438</v>
      </c>
      <c r="G2" s="15" t="s">
        <v>4446</v>
      </c>
    </row>
    <row r="3" spans="1:7" x14ac:dyDescent="0.25">
      <c r="A3" t="s">
        <v>13</v>
      </c>
      <c r="B3" t="s">
        <v>4302</v>
      </c>
      <c r="C3" t="s">
        <v>21</v>
      </c>
      <c r="D3" t="s">
        <v>31</v>
      </c>
      <c r="E3" t="s">
        <v>4436</v>
      </c>
      <c r="F3" t="s">
        <v>4439</v>
      </c>
      <c r="G3" s="14" t="s">
        <v>4445</v>
      </c>
    </row>
    <row r="4" spans="1:7" x14ac:dyDescent="0.25">
      <c r="A4" t="s">
        <v>15</v>
      </c>
      <c r="B4" t="s">
        <v>4304</v>
      </c>
      <c r="C4" t="s">
        <v>29</v>
      </c>
      <c r="D4" t="s">
        <v>32</v>
      </c>
      <c r="E4" t="s">
        <v>4437</v>
      </c>
      <c r="F4" t="s">
        <v>4440</v>
      </c>
      <c r="G4" t="s">
        <v>4447</v>
      </c>
    </row>
    <row r="5" spans="1:7" x14ac:dyDescent="0.25">
      <c r="A5" t="s">
        <v>37</v>
      </c>
      <c r="B5" t="s">
        <v>4292</v>
      </c>
      <c r="C5" t="s">
        <v>22</v>
      </c>
      <c r="D5" t="s">
        <v>33</v>
      </c>
      <c r="F5" t="s">
        <v>4441</v>
      </c>
    </row>
    <row r="6" spans="1:7" x14ac:dyDescent="0.25">
      <c r="A6" t="s">
        <v>39</v>
      </c>
      <c r="B6" t="s">
        <v>4298</v>
      </c>
      <c r="C6" t="s">
        <v>20</v>
      </c>
      <c r="D6" t="s">
        <v>41</v>
      </c>
      <c r="F6" t="s">
        <v>4442</v>
      </c>
    </row>
    <row r="7" spans="1:7" x14ac:dyDescent="0.25">
      <c r="A7" t="s">
        <v>10</v>
      </c>
      <c r="B7" t="s">
        <v>4290</v>
      </c>
      <c r="C7" t="s">
        <v>23</v>
      </c>
      <c r="D7" t="s">
        <v>42</v>
      </c>
      <c r="F7" t="s">
        <v>4443</v>
      </c>
    </row>
    <row r="8" spans="1:7" x14ac:dyDescent="0.25">
      <c r="A8" t="s">
        <v>11</v>
      </c>
      <c r="B8" t="s">
        <v>4289</v>
      </c>
      <c r="C8" t="s">
        <v>12</v>
      </c>
    </row>
    <row r="9" spans="1:7" x14ac:dyDescent="0.25">
      <c r="A9" t="s">
        <v>14</v>
      </c>
      <c r="B9" t="s">
        <v>4291</v>
      </c>
      <c r="C9" t="s">
        <v>24</v>
      </c>
    </row>
    <row r="10" spans="1:7" x14ac:dyDescent="0.25">
      <c r="B10" t="s">
        <v>310</v>
      </c>
      <c r="C10" t="s">
        <v>25</v>
      </c>
    </row>
    <row r="11" spans="1:7" x14ac:dyDescent="0.25">
      <c r="B11" t="s">
        <v>140</v>
      </c>
      <c r="C11" t="s">
        <v>26</v>
      </c>
    </row>
    <row r="12" spans="1:7" x14ac:dyDescent="0.25">
      <c r="B12" t="s">
        <v>4301</v>
      </c>
      <c r="C12" t="s">
        <v>27</v>
      </c>
    </row>
    <row r="13" spans="1:7" x14ac:dyDescent="0.25">
      <c r="B13" t="s">
        <v>4299</v>
      </c>
      <c r="C13" t="s">
        <v>28</v>
      </c>
    </row>
    <row r="14" spans="1:7" x14ac:dyDescent="0.25">
      <c r="B14" t="s">
        <v>4297</v>
      </c>
    </row>
    <row r="15" spans="1:7" x14ac:dyDescent="0.25">
      <c r="B15" t="s">
        <v>4303</v>
      </c>
    </row>
    <row r="16" spans="1:7" x14ac:dyDescent="0.25">
      <c r="B16" t="s">
        <v>4300</v>
      </c>
    </row>
    <row r="17" spans="2:2" x14ac:dyDescent="0.25">
      <c r="B17" t="s">
        <v>2861</v>
      </c>
    </row>
    <row r="18" spans="2:2" x14ac:dyDescent="0.25">
      <c r="B18" t="s">
        <v>4305</v>
      </c>
    </row>
    <row r="19" spans="2:2" x14ac:dyDescent="0.25">
      <c r="B19" t="s">
        <v>4294</v>
      </c>
    </row>
    <row r="20" spans="2:2" x14ac:dyDescent="0.25">
      <c r="B20" t="s">
        <v>4296</v>
      </c>
    </row>
    <row r="21" spans="2:2" x14ac:dyDescent="0.25">
      <c r="B21" t="s">
        <v>885</v>
      </c>
    </row>
    <row r="22" spans="2:2" x14ac:dyDescent="0.25">
      <c r="B22" t="s">
        <v>4306</v>
      </c>
    </row>
    <row r="23" spans="2:2" x14ac:dyDescent="0.25">
      <c r="B23" t="s">
        <v>1064</v>
      </c>
    </row>
    <row r="24" spans="2:2" x14ac:dyDescent="0.25">
      <c r="B24" t="s">
        <v>4293</v>
      </c>
    </row>
  </sheetData>
  <pageMargins left="0.7" right="0.7" top="0.75" bottom="0.75" header="0.3" footer="0.3"/>
  <pageSetup orientation="portrait" horizontalDpi="1200" verticalDpi="1200" r:id="rId1"/>
  <tableParts count="4">
    <tablePart r:id="rId2"/>
    <tablePart r:id="rId3"/>
    <tablePart r:id="rId4"/>
    <tablePart r:id="rId5"/>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2517E3E74E13141B0C765556DF1D23C" ma:contentTypeVersion="5" ma:contentTypeDescription="Create a new document." ma:contentTypeScope="" ma:versionID="e8abe79778002d7ff06db000f43b3edf">
  <xsd:schema xmlns:xsd="http://www.w3.org/2001/XMLSchema" xmlns:xs="http://www.w3.org/2001/XMLSchema" xmlns:p="http://schemas.microsoft.com/office/2006/metadata/properties" xmlns:ns2="913e6da8-ff93-4dad-8762-5a7644b86edb" targetNamespace="http://schemas.microsoft.com/office/2006/metadata/properties" ma:root="true" ma:fieldsID="ff2a6e05bd0604fe4ff10a24093eee01" ns2:_="">
    <xsd:import namespace="913e6da8-ff93-4dad-8762-5a7644b86edb"/>
    <xsd:element name="properties">
      <xsd:complexType>
        <xsd:sequence>
          <xsd:element name="documentManagement">
            <xsd:complexType>
              <xsd:all>
                <xsd:element ref="ns2:Project_x0020_Process" minOccurs="0"/>
                <xsd:element ref="ns2:Project_x0020_Phase" minOccurs="0"/>
                <xsd:element ref="ns2:Test_x0020_Column_x0020_TW" minOccurs="0"/>
                <xsd:element ref="ns2:Measure_x0020_Numb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3e6da8-ff93-4dad-8762-5a7644b86edb" elementFormDefault="qualified">
    <xsd:import namespace="http://schemas.microsoft.com/office/2006/documentManagement/types"/>
    <xsd:import namespace="http://schemas.microsoft.com/office/infopath/2007/PartnerControls"/>
    <xsd:element name="Project_x0020_Process" ma:index="8" nillable="true" ma:displayName="Project Process" ma:format="Dropdown" ma:internalName="Project_x0020_Process">
      <xsd:simpleType>
        <xsd:restriction base="dms:Choice">
          <xsd:enumeration value="1. General Documents"/>
          <xsd:enumeration value="2. Project Management"/>
          <xsd:enumeration value="3. Meetings"/>
          <xsd:enumeration value="4. Committee Member Information"/>
          <xsd:enumeration value="5. Commenting"/>
          <xsd:enumeration value="6. Final Deliverables"/>
          <xsd:enumeration value="7. Archive"/>
        </xsd:restriction>
      </xsd:simpleType>
    </xsd:element>
    <xsd:element name="Project_x0020_Phase" ma:index="9" nillable="true" ma:displayName="Project Phase" ma:format="Dropdown" ma:internalName="Project_x0020_Phase">
      <xsd:simpleType>
        <xsd:restriction base="dms:Choice">
          <xsd:enumeration value="Phase 1"/>
          <xsd:enumeration value="Phase 2"/>
          <xsd:enumeration value="Phase 3"/>
        </xsd:restriction>
      </xsd:simpleType>
    </xsd:element>
    <xsd:element name="Test_x0020_Column_x0020_TW" ma:index="10" nillable="true" ma:displayName="NQF Project List" ma:list="{20abdc53-6d1d-4c9f-aa25-b85c290586b1}" ma:internalName="Test_x0020_Column_x0020_TW" ma:showField="Title" ma:web="913e6da8-ff93-4dad-8762-5a7644b86edb">
      <xsd:simpleType>
        <xsd:restriction base="dms:Lookup"/>
      </xsd:simpleType>
    </xsd:element>
    <xsd:element name="Measure_x0020_Number" ma:index="11" nillable="true" ma:displayName="Measure Number" ma:internalName="Measure_x0020_Number" ma:readOnly="false">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Measure_x0020_Number xmlns="913e6da8-ff93-4dad-8762-5a7644b86edb" xsi:nil="true"/>
    <Project_x0020_Phase xmlns="913e6da8-ff93-4dad-8762-5a7644b86edb">Phase 2</Project_x0020_Phase>
    <Project_x0020_Process xmlns="913e6da8-ff93-4dad-8762-5a7644b86edb">6. Final Deliverables</Project_x0020_Process>
    <Test_x0020_Column_x0020_TW xmlns="913e6da8-ff93-4dad-8762-5a7644b86edb">99</Test_x0020_Column_x0020_TW>
  </documentManagement>
</p:properties>
</file>

<file path=customXml/item3.xml><?xml version="1.0" encoding="utf-8"?>
<?mso-contentType ?>
<spe:Receivers xmlns:spe="http://schemas.microsoft.com/sharepoint/events">
  <Receiver>
    <Name>Nintex conditional workflow start</Name>
    <Synchronization>Synchronous</Synchronization>
    <Type>10001</Type>
    <SequenceNumber>50000</SequenceNumber>
    <Assembly>Nintex.Workflow, Version=1.0.0.0, Culture=neutral, PublicKeyToken=913f6bae0ca5ae12</Assembly>
    <Class>Nintex.Workflow.ConditionalWorkflowStartReceiver</Class>
    <Data>634863537806517836</Data>
    <Filter/>
  </Receiver>
  <Receiver>
    <Name>Nintex conditional workflow start</Name>
    <Synchronization>Synchronous</Synchronization>
    <Type>10002</Type>
    <SequenceNumber>50000</SequenceNumber>
    <Assembly>Nintex.Workflow, Version=1.0.0.0, Culture=neutral, PublicKeyToken=913f6bae0ca5ae12</Assembly>
    <Class>Nintex.Workflow.ConditionalWorkflowStartReceiver</Class>
    <Data>634863537806517836</Data>
    <Filter/>
  </Receiver>
  <Receiver>
    <Name>Nintex conditional workflow start</Name>
    <Synchronization>Synchronous</Synchronization>
    <Type>2</Type>
    <SequenceNumber>50000</SequenceNumber>
    <Assembly>Nintex.Workflow, Version=1.0.0.0, Culture=neutral, PublicKeyToken=913f6bae0ca5ae12</Assembly>
    <Class>Nintex.Workflow.ConditionalWorkflowStartReceiver</Class>
    <Data>634863537806517836</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92952C8-7D02-4E5F-BD6F-7856E18659A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13e6da8-ff93-4dad-8762-5a7644b86e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9450E4D-4EC0-45BC-8654-013E9BE27EBE}">
  <ds:schemaRefs>
    <ds:schemaRef ds:uri="http://www.w3.org/XML/1998/namespace"/>
    <ds:schemaRef ds:uri="913e6da8-ff93-4dad-8762-5a7644b86edb"/>
    <ds:schemaRef ds:uri="http://schemas.microsoft.com/office/2006/metadata/properties"/>
    <ds:schemaRef ds:uri="http://purl.org/dc/elements/1.1/"/>
    <ds:schemaRef ds:uri="http://schemas.microsoft.com/office/2006/documentManagement/types"/>
    <ds:schemaRef ds:uri="http://purl.org/dc/dcmitype/"/>
    <ds:schemaRef ds:uri="http://schemas.microsoft.com/office/infopath/2007/PartnerControls"/>
    <ds:schemaRef ds:uri="http://schemas.openxmlformats.org/package/2006/metadata/core-properties"/>
    <ds:schemaRef ds:uri="http://purl.org/dc/terms/"/>
  </ds:schemaRefs>
</ds:datastoreItem>
</file>

<file path=customXml/itemProps3.xml><?xml version="1.0" encoding="utf-8"?>
<ds:datastoreItem xmlns:ds="http://schemas.openxmlformats.org/officeDocument/2006/customXml" ds:itemID="{814F60A8-D18E-4E5B-A710-F9082971C729}">
  <ds:schemaRefs>
    <ds:schemaRef ds:uri="http://schemas.microsoft.com/sharepoint/events"/>
  </ds:schemaRefs>
</ds:datastoreItem>
</file>

<file path=customXml/itemProps4.xml><?xml version="1.0" encoding="utf-8"?>
<ds:datastoreItem xmlns:ds="http://schemas.openxmlformats.org/officeDocument/2006/customXml" ds:itemID="{CA912008-2CDF-478D-89EE-8734D9B404A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Overview</vt:lpstr>
      <vt:lpstr>Legend</vt:lpstr>
      <vt:lpstr>Culture of Equity</vt:lpstr>
      <vt:lpstr>Structure for Equity</vt:lpstr>
      <vt:lpstr>Equitable Access to Care</vt:lpstr>
      <vt:lpstr>Equitable High Quality Care</vt:lpstr>
      <vt:lpstr>Partnerships and Collaborations</vt:lpstr>
      <vt:lpstr>Lists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Compendium of Measures</dc:subject>
  <dc:creator>National  Quality  Forum</dc:creator>
  <cp:lastModifiedBy>Mawuse D. Matias</cp:lastModifiedBy>
  <cp:lastPrinted>2015-09-18T13:29:36Z</cp:lastPrinted>
  <dcterms:created xsi:type="dcterms:W3CDTF">2015-09-17T21:42:30Z</dcterms:created>
  <dcterms:modified xsi:type="dcterms:W3CDTF">2017-07-21T14:52:25Z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0x010100E2517E3E74E13141B0C765556DF1D23C</vt:lpwstr>
  </property>
</Properties>
</file>