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05" yWindow="30" windowWidth="16935" windowHeight="10800"/>
  </bookViews>
  <sheets>
    <sheet name="IQR" sheetId="1" r:id="rId1"/>
    <sheet name="VBP" sheetId="5" r:id="rId2"/>
    <sheet name="OQR" sheetId="4" r:id="rId3"/>
    <sheet name="ASCQR" sheetId="6" r:id="rId4"/>
    <sheet name="HAC" sheetId="7" r:id="rId5"/>
    <sheet name="HRRP" sheetId="8" r:id="rId6"/>
    <sheet name="PCHQR" sheetId="9" r:id="rId7"/>
    <sheet name="IPFQR" sheetId="10" r:id="rId8"/>
    <sheet name="MU" sheetId="12" r:id="rId9"/>
  </sheets>
  <definedNames>
    <definedName name="_xlnm.Print_Titles" localSheetId="3">ASCQR!$1:$1</definedName>
    <definedName name="_xlnm.Print_Titles" localSheetId="4">HAC!$1:$1</definedName>
    <definedName name="_xlnm.Print_Titles" localSheetId="5">HRRP!$1:$1</definedName>
    <definedName name="_xlnm.Print_Titles" localSheetId="7">IPFQR!$1:$1</definedName>
    <definedName name="_xlnm.Print_Titles" localSheetId="0">IQR!$1:$1</definedName>
    <definedName name="_xlnm.Print_Titles" localSheetId="8">MU!$1:$1</definedName>
    <definedName name="_xlnm.Print_Titles" localSheetId="2">OQR!$1:$1</definedName>
    <definedName name="_xlnm.Print_Titles" localSheetId="6">PCHQR!$1:$1</definedName>
    <definedName name="_xlnm.Print_Titles" localSheetId="1">VBP!$1:$1</definedName>
  </definedNames>
  <calcPr calcId="145621"/>
</workbook>
</file>

<file path=xl/calcChain.xml><?xml version="1.0" encoding="utf-8"?>
<calcChain xmlns="http://schemas.openxmlformats.org/spreadsheetml/2006/main">
  <c r="V11" i="9" l="1"/>
  <c r="V10" i="9"/>
  <c r="V9" i="9"/>
  <c r="V8" i="9"/>
  <c r="V31" i="4" l="1"/>
  <c r="V32" i="4"/>
  <c r="V33" i="4"/>
  <c r="V34" i="4"/>
  <c r="V35" i="4"/>
  <c r="D32" i="4"/>
  <c r="D33" i="4"/>
  <c r="D34" i="4"/>
  <c r="D35" i="4"/>
  <c r="D13" i="6"/>
  <c r="D14" i="6"/>
  <c r="D15" i="6"/>
  <c r="D16" i="6"/>
  <c r="V13" i="6"/>
  <c r="V14" i="6"/>
  <c r="V15" i="6"/>
  <c r="V16" i="6"/>
  <c r="D9" i="4" l="1"/>
  <c r="V9" i="4"/>
  <c r="D4" i="4"/>
  <c r="V4" i="4"/>
  <c r="W13" i="1"/>
  <c r="D10" i="4"/>
  <c r="D8" i="4"/>
  <c r="D11" i="4"/>
  <c r="D12" i="4"/>
  <c r="D13" i="4"/>
  <c r="D14" i="4"/>
  <c r="D15" i="4"/>
  <c r="D16" i="4"/>
  <c r="D17" i="4"/>
  <c r="D18" i="4"/>
  <c r="D19" i="4"/>
  <c r="D20" i="4"/>
  <c r="D21" i="4"/>
  <c r="D22" i="4"/>
  <c r="D23" i="4"/>
  <c r="D24" i="4"/>
  <c r="D25" i="4"/>
  <c r="D26" i="4"/>
  <c r="D27" i="4"/>
  <c r="D28" i="4"/>
  <c r="D29" i="4"/>
  <c r="D30" i="4"/>
  <c r="D31" i="4"/>
  <c r="D3" i="4"/>
  <c r="D2" i="4"/>
  <c r="D6" i="4"/>
  <c r="D7" i="4"/>
  <c r="D5" i="4"/>
  <c r="V10" i="4"/>
  <c r="V8" i="4"/>
  <c r="V11" i="4"/>
  <c r="V12" i="4"/>
  <c r="V13" i="4"/>
  <c r="V14" i="4"/>
  <c r="V15" i="4"/>
  <c r="V16" i="4"/>
  <c r="V17" i="4"/>
  <c r="V18" i="4"/>
  <c r="V19" i="4"/>
  <c r="V20" i="4"/>
  <c r="V21" i="4"/>
  <c r="V22" i="4"/>
  <c r="V23" i="4"/>
  <c r="V24" i="4"/>
  <c r="V25" i="4"/>
  <c r="V26" i="4"/>
  <c r="V27" i="4"/>
  <c r="V28" i="4"/>
  <c r="V29" i="4"/>
  <c r="V30" i="4"/>
  <c r="V3" i="4"/>
  <c r="V2" i="4"/>
  <c r="V6" i="4"/>
  <c r="V7" i="4"/>
  <c r="V5" i="4"/>
  <c r="E16" i="5"/>
  <c r="E17" i="5"/>
  <c r="E18" i="5"/>
  <c r="E14" i="5"/>
  <c r="E15" i="5"/>
  <c r="E13" i="5"/>
  <c r="E9" i="5"/>
  <c r="E19" i="5"/>
  <c r="E20" i="5"/>
  <c r="E21" i="5"/>
  <c r="E22" i="5"/>
  <c r="E23" i="5"/>
  <c r="E24" i="5"/>
  <c r="E25" i="5"/>
  <c r="E26" i="5"/>
  <c r="E27" i="5"/>
  <c r="E28" i="5"/>
  <c r="E29" i="5"/>
  <c r="E10" i="5"/>
  <c r="E11" i="5"/>
  <c r="E12" i="5"/>
  <c r="E4" i="5"/>
  <c r="E5" i="5"/>
  <c r="E6" i="5"/>
  <c r="E2" i="5"/>
  <c r="E7" i="5"/>
  <c r="E8" i="5"/>
  <c r="E3" i="5"/>
  <c r="E30" i="5"/>
  <c r="E31" i="5"/>
  <c r="E32" i="5"/>
  <c r="E33" i="5"/>
  <c r="E34" i="5"/>
  <c r="E35" i="5"/>
  <c r="E36" i="5"/>
  <c r="E37" i="5"/>
  <c r="E38" i="5"/>
  <c r="D12" i="9"/>
  <c r="D13" i="9"/>
  <c r="D14" i="9"/>
  <c r="D15" i="9"/>
  <c r="D16" i="9"/>
  <c r="D17" i="9"/>
  <c r="D18" i="9"/>
  <c r="D19" i="9"/>
  <c r="D20" i="9"/>
  <c r="D21" i="9"/>
  <c r="D22" i="9"/>
  <c r="D23" i="9"/>
  <c r="D6" i="9"/>
  <c r="D24" i="9"/>
  <c r="D25" i="9"/>
  <c r="D26" i="9"/>
  <c r="D27" i="9"/>
  <c r="D28" i="9"/>
  <c r="D29" i="9"/>
  <c r="D4" i="9"/>
  <c r="D2" i="9"/>
  <c r="D5" i="9"/>
  <c r="D3" i="9"/>
  <c r="D7" i="9"/>
  <c r="D6" i="7"/>
  <c r="D7" i="7"/>
  <c r="D2" i="7"/>
  <c r="D8" i="7"/>
  <c r="D3" i="7"/>
  <c r="D9" i="7"/>
  <c r="D10" i="7"/>
  <c r="D11" i="7"/>
  <c r="D4" i="7"/>
  <c r="D5" i="7"/>
  <c r="D5" i="6"/>
  <c r="D6" i="6"/>
  <c r="D7" i="6"/>
  <c r="D8" i="6"/>
  <c r="D9" i="6"/>
  <c r="D10" i="6"/>
  <c r="D11" i="6"/>
  <c r="D12" i="6"/>
  <c r="D4" i="6"/>
  <c r="D3" i="6"/>
  <c r="D2" i="6"/>
  <c r="E5" i="8"/>
  <c r="E6" i="8"/>
  <c r="E7" i="8"/>
  <c r="E8" i="8"/>
  <c r="E4" i="8"/>
  <c r="E9" i="8"/>
  <c r="E3" i="8"/>
  <c r="E2" i="8"/>
  <c r="D2" i="10"/>
  <c r="D8" i="10"/>
  <c r="D12" i="10"/>
  <c r="D13" i="10"/>
  <c r="D14" i="10"/>
  <c r="D15" i="10"/>
  <c r="D16" i="10"/>
  <c r="D17" i="10"/>
  <c r="D18" i="10"/>
  <c r="D9" i="10"/>
  <c r="D19" i="10"/>
  <c r="D3" i="10"/>
  <c r="D4" i="10"/>
  <c r="D5" i="10"/>
  <c r="D10" i="10"/>
  <c r="D6" i="10"/>
  <c r="D7" i="10"/>
  <c r="D11" i="10"/>
  <c r="E8" i="12"/>
  <c r="E9" i="12"/>
  <c r="E10" i="12"/>
  <c r="E11" i="12"/>
  <c r="E12" i="12"/>
  <c r="E13" i="12"/>
  <c r="E14" i="12"/>
  <c r="E15" i="12"/>
  <c r="E16" i="12"/>
  <c r="E17" i="12"/>
  <c r="E18" i="12"/>
  <c r="E19" i="12"/>
  <c r="E20" i="12"/>
  <c r="E21" i="12"/>
  <c r="E22" i="12"/>
  <c r="E23" i="12"/>
  <c r="E24" i="12"/>
  <c r="E25" i="12"/>
  <c r="E26" i="12"/>
  <c r="E27" i="12"/>
  <c r="E4" i="12"/>
  <c r="E28" i="12"/>
  <c r="E29" i="12"/>
  <c r="E30" i="12"/>
  <c r="E31" i="12"/>
  <c r="E7" i="12"/>
  <c r="E32" i="12"/>
  <c r="E33" i="12"/>
  <c r="E34" i="12"/>
  <c r="E35" i="12"/>
  <c r="E36" i="12"/>
  <c r="E5" i="12"/>
  <c r="E2" i="12"/>
  <c r="E3" i="12"/>
  <c r="E6" i="12"/>
  <c r="W8" i="12"/>
  <c r="W9" i="12"/>
  <c r="W10" i="12"/>
  <c r="W11" i="12"/>
  <c r="W12" i="12"/>
  <c r="W13" i="12"/>
  <c r="W14" i="12"/>
  <c r="W15" i="12"/>
  <c r="W16" i="12"/>
  <c r="W17" i="12"/>
  <c r="W18" i="12"/>
  <c r="W19" i="12"/>
  <c r="W20" i="12"/>
  <c r="W21" i="12"/>
  <c r="W22" i="12"/>
  <c r="W23" i="12"/>
  <c r="W24" i="12"/>
  <c r="W25" i="12"/>
  <c r="W26" i="12"/>
  <c r="W27" i="12"/>
  <c r="W4" i="12"/>
  <c r="W28" i="12"/>
  <c r="W29" i="12"/>
  <c r="W30" i="12"/>
  <c r="W31" i="12"/>
  <c r="W7" i="12"/>
  <c r="W32" i="12"/>
  <c r="W33" i="12"/>
  <c r="W34" i="12"/>
  <c r="W35" i="12"/>
  <c r="W36" i="12"/>
  <c r="W5" i="12"/>
  <c r="W2" i="12"/>
  <c r="W3" i="12"/>
  <c r="W6" i="12"/>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3" i="1"/>
  <c r="E2" i="1"/>
  <c r="E52" i="1"/>
  <c r="E53" i="1"/>
  <c r="E54" i="1"/>
  <c r="E55" i="1"/>
  <c r="E56" i="1"/>
  <c r="E57" i="1"/>
  <c r="E58" i="1"/>
  <c r="E59" i="1"/>
  <c r="E60" i="1"/>
  <c r="E61" i="1"/>
  <c r="E62" i="1"/>
  <c r="E63" i="1"/>
  <c r="E64" i="1"/>
  <c r="E65" i="1"/>
  <c r="E66" i="1"/>
  <c r="E67" i="1"/>
  <c r="E68" i="1"/>
  <c r="E69" i="1"/>
  <c r="E70" i="1"/>
  <c r="E71" i="1"/>
  <c r="E72" i="1"/>
  <c r="E73" i="1"/>
  <c r="E74" i="1"/>
  <c r="E75" i="1"/>
  <c r="E76" i="1"/>
  <c r="E6" i="1"/>
  <c r="E7" i="1"/>
  <c r="E77" i="1"/>
  <c r="E78" i="1"/>
  <c r="E10" i="1"/>
  <c r="E8" i="1"/>
  <c r="E9" i="1"/>
  <c r="E11" i="1"/>
  <c r="E12" i="1"/>
  <c r="E4" i="1"/>
  <c r="E5" i="1"/>
  <c r="V2" i="10"/>
  <c r="V8" i="10"/>
  <c r="V12" i="10"/>
  <c r="V13" i="10"/>
  <c r="V14" i="10"/>
  <c r="V15" i="10"/>
  <c r="V16" i="10"/>
  <c r="V17" i="10"/>
  <c r="V18" i="10"/>
  <c r="V9" i="10"/>
  <c r="V19" i="10"/>
  <c r="V3" i="10"/>
  <c r="V4" i="10"/>
  <c r="V5" i="10"/>
  <c r="V10" i="10"/>
  <c r="V6" i="10"/>
  <c r="V7" i="10"/>
  <c r="V11" i="10"/>
  <c r="V12" i="9"/>
  <c r="V13" i="9"/>
  <c r="V14" i="9"/>
  <c r="V15" i="9"/>
  <c r="V16" i="9"/>
  <c r="V17" i="9"/>
  <c r="V18" i="9"/>
  <c r="V19" i="9"/>
  <c r="V20" i="9"/>
  <c r="V21" i="9"/>
  <c r="V22" i="9"/>
  <c r="V23" i="9"/>
  <c r="V6" i="9"/>
  <c r="V24" i="9"/>
  <c r="V25" i="9"/>
  <c r="V26" i="9"/>
  <c r="V27" i="9"/>
  <c r="V28" i="9"/>
  <c r="V29" i="9"/>
  <c r="V4" i="9"/>
  <c r="V2" i="9"/>
  <c r="V5" i="9"/>
  <c r="V3" i="9"/>
  <c r="V7" i="9"/>
  <c r="W5" i="8"/>
  <c r="W6" i="8"/>
  <c r="W7" i="8"/>
  <c r="W8" i="8"/>
  <c r="W4" i="8"/>
  <c r="W9" i="8"/>
  <c r="W3" i="8"/>
  <c r="W2" i="8"/>
  <c r="V6" i="7"/>
  <c r="V7" i="7"/>
  <c r="V2" i="7"/>
  <c r="V8" i="7"/>
  <c r="V3" i="7"/>
  <c r="V9" i="7"/>
  <c r="V10" i="7"/>
  <c r="V11" i="7"/>
  <c r="V4" i="7"/>
  <c r="V5" i="7"/>
  <c r="V5" i="6"/>
  <c r="V6" i="6"/>
  <c r="V7" i="6"/>
  <c r="V8" i="6"/>
  <c r="V9" i="6"/>
  <c r="V10" i="6"/>
  <c r="V11" i="6"/>
  <c r="V12" i="6"/>
  <c r="V4" i="6"/>
  <c r="V3" i="6"/>
  <c r="V2" i="6"/>
  <c r="W16" i="5"/>
  <c r="W17" i="5"/>
  <c r="W18" i="5"/>
  <c r="W14" i="5"/>
  <c r="W15" i="5"/>
  <c r="W13" i="5"/>
  <c r="W9" i="5"/>
  <c r="W19" i="5"/>
  <c r="W20" i="5"/>
  <c r="W21" i="5"/>
  <c r="W22" i="5"/>
  <c r="W23" i="5"/>
  <c r="W24" i="5"/>
  <c r="W25" i="5"/>
  <c r="W26" i="5"/>
  <c r="W27" i="5"/>
  <c r="W28" i="5"/>
  <c r="W29" i="5"/>
  <c r="W10" i="5"/>
  <c r="W11" i="5"/>
  <c r="W12" i="5"/>
  <c r="W4" i="5"/>
  <c r="W5" i="5"/>
  <c r="W6" i="5"/>
  <c r="W2" i="5"/>
  <c r="W7" i="5"/>
  <c r="W8" i="5"/>
  <c r="W3" i="5"/>
  <c r="W30" i="5"/>
  <c r="W31" i="5"/>
  <c r="W32" i="5"/>
  <c r="W33" i="5"/>
  <c r="W34" i="5"/>
  <c r="W35" i="5"/>
  <c r="W36" i="5"/>
  <c r="W37" i="5"/>
  <c r="W38" i="5"/>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3" i="1"/>
  <c r="W2" i="1"/>
  <c r="W52" i="1"/>
  <c r="W53" i="1"/>
  <c r="W54" i="1"/>
  <c r="W55" i="1"/>
  <c r="W56" i="1"/>
  <c r="W57" i="1"/>
  <c r="W58" i="1"/>
  <c r="W59" i="1"/>
  <c r="W60" i="1"/>
  <c r="W61" i="1"/>
  <c r="W62" i="1"/>
  <c r="W63" i="1"/>
  <c r="W64" i="1"/>
  <c r="W65" i="1"/>
  <c r="W66" i="1"/>
  <c r="W67" i="1"/>
  <c r="W68" i="1"/>
  <c r="W69" i="1"/>
  <c r="W70" i="1"/>
  <c r="W71" i="1"/>
  <c r="W72" i="1"/>
  <c r="W73" i="1"/>
  <c r="W74" i="1"/>
  <c r="W75" i="1"/>
  <c r="W76" i="1"/>
  <c r="W6" i="1"/>
  <c r="W7" i="1"/>
  <c r="W77" i="1"/>
  <c r="W78" i="1"/>
  <c r="W10" i="1"/>
  <c r="W8" i="1"/>
  <c r="W9" i="1"/>
  <c r="W11" i="1"/>
  <c r="W12" i="1"/>
  <c r="W4" i="1"/>
  <c r="W5" i="1"/>
</calcChain>
</file>

<file path=xl/sharedStrings.xml><?xml version="1.0" encoding="utf-8"?>
<sst xmlns="http://schemas.openxmlformats.org/spreadsheetml/2006/main" count="5250" uniqueCount="1638">
  <si>
    <t>NQF_measure_number</t>
  </si>
  <si>
    <t>IQR Status</t>
  </si>
  <si>
    <t>MUC ID</t>
  </si>
  <si>
    <t>NQF Measure Number and Endorsement Status</t>
  </si>
  <si>
    <t>Endorsement</t>
  </si>
  <si>
    <t>Endorsed Subtype</t>
  </si>
  <si>
    <t>Measure Title</t>
  </si>
  <si>
    <t>Stage of Development</t>
  </si>
  <si>
    <t>Measure Type</t>
  </si>
  <si>
    <t>Measure Description</t>
  </si>
  <si>
    <t>Measure Numerator</t>
  </si>
  <si>
    <t>Measure Denominator</t>
  </si>
  <si>
    <t>Measure Exclusions</t>
  </si>
  <si>
    <t>Measure Steward</t>
  </si>
  <si>
    <t>CMS Domain</t>
  </si>
  <si>
    <t>Data Source</t>
  </si>
  <si>
    <t>Care Setting</t>
  </si>
  <si>
    <t>Level of Analysis</t>
  </si>
  <si>
    <t>Federal Programs: Under Consideration 2013-2014</t>
  </si>
  <si>
    <t>Federal Programs: Current Finalized 2013-2014</t>
  </si>
  <si>
    <t>Private Program Use</t>
  </si>
  <si>
    <t>Patient Reported Outcomes/ Disparities Sensitive</t>
  </si>
  <si>
    <t>Disparities Sensitive</t>
  </si>
  <si>
    <t>Patient Reported Outcome</t>
  </si>
  <si>
    <t>MAP Family of Measures</t>
  </si>
  <si>
    <t>MAP 2012 Decisions</t>
  </si>
  <si>
    <t>MAP 2013 Decisions</t>
  </si>
  <si>
    <t>0136</t>
  </si>
  <si>
    <t>FIN</t>
  </si>
  <si>
    <t>D0136</t>
  </si>
  <si>
    <t>Not Endorsed</t>
  </si>
  <si>
    <t>Heart Failure (HF): Detailed discharge instructions</t>
  </si>
  <si>
    <t>Process</t>
  </si>
  <si>
    <t>Heart failure patients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</si>
  <si>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Heart failure patients with documentation that they or their caregivers were given written discharge instructions or other educational material addressing all of the following:1. activity level2. diet3. discharge medications4. follow-up appointment5. weight monitoring6. what to do if symptoms worsen</t>
  </si>
  <si>
    <t>Heart failure patients discharged home</t>
  </si>
  <si>
    <t>Exclusions:
•&lt;18 years of age
•Patients who have a length of stay greater than 120 days
•Patients enrolled in clinical trials
•Patients with comfort measures only documented 
•Patients who had a left ventricular assistive device (LVAD) or heart transplant procedure during hospital stay (ICD-9-CM procedure code of LVAD and Heart Transplant: 33.6, 37.51, 37.52, 37.53, 37.54, 37.60, 37.62, 37.63, 37.65, 37.66, 37.68)</t>
  </si>
  <si>
    <t>Centers for Medicare and Medicaid Services</t>
  </si>
  <si>
    <t>Communication and Care Coordination</t>
  </si>
  <si>
    <t>Electronic Health Record, Paper Medical Records</t>
  </si>
  <si>
    <t>Hospital/Acute Care Facility</t>
  </si>
  <si>
    <t>Facility, Population: National, Program: Regional</t>
  </si>
  <si>
    <t>Hospital Inpatient Quality Reporting; Hospital Value-Based Purchasing</t>
  </si>
  <si>
    <t>Hospital Value-Based Purchasing: Do Not Support; Hospital Inpatient Quality Reporting: Do Not Support; MU-Stage 2 (Hospital): Do Not Support</t>
  </si>
  <si>
    <t>Hospital Value-Based Purchasing: Phased Removal; Hospital Inpatient Quality Reporting: Phased Removal; Long-term Care Hospital Quality Reporting: Do Not Support</t>
  </si>
  <si>
    <t>0148</t>
  </si>
  <si>
    <t>D0148</t>
  </si>
  <si>
    <t>Blood cultures performed in the emergency department prior to initial antibiotic received in hospital</t>
  </si>
  <si>
    <t>Percentage of pneumonia patients 18 years of age and older who have had blood cultures performed in the emergency department prior to initial antibiotic received in hospital</t>
  </si>
  <si>
    <t>Number of pneumonia patients whose initial emergency room blood culture was performed prior to the administration of the first hospital dose of antibiotics</t>
  </si>
  <si>
    <t>Pneumonia patients 18 years of age and older who have an initial blood culture collected in the emergency department</t>
  </si>
  <si>
    <t>•Received in transfer from another acute care or critical access hospital, including another emergency department
•No working diagnosis of pneumonia at the time of admission
•Receiving comfort measures only4
•&lt;18 years of age
•Do not receive antibiotics or a blood culture
•No chest x-ray or CT scan that indicated positive infiltrate within 24 hours prior to hospital arrival or anytime during this hospitalization</t>
  </si>
  <si>
    <t>Effective Clinical Care</t>
  </si>
  <si>
    <t>Administrative claims, Paper Records</t>
  </si>
  <si>
    <t xml:space="preserve"> Hospital / Acute Care Facility</t>
  </si>
  <si>
    <t>Facility</t>
  </si>
  <si>
    <t>Hospital Inpatient Quality Reporting; Hospital Value-Based Purchasing; HRSA</t>
  </si>
  <si>
    <t>Wellpoint</t>
  </si>
  <si>
    <t>MU-Stage 2 (Hospital): Support</t>
  </si>
  <si>
    <t>Hospital Inpatient Quality Reporting: Phased Removal; Hospital Value-Based Purchasing: Phased Removal</t>
  </si>
  <si>
    <t>0374</t>
  </si>
  <si>
    <t>D0374</t>
  </si>
  <si>
    <t>Venous Thromboembolism Patients Recieving Unfractionated Heparin with Dosages / Platelet Count Monitoring by Protocol or Nomogram</t>
  </si>
  <si>
    <t>Fully Developed</t>
  </si>
  <si>
    <t>This measure assesses the number of patients diagnosed with confirmed venous thromboembolism (VTE) who received intravenous (IV) unfractionated heparin (UFH) therapy dosages AND had their platelet counts monitored using defined parameters such as a nomogram or protocol. This measure is part of a set of six prevention and treatment measures that address VTE (VTE-1: VTE Prophylaxis, VTE-2: ICU VTE Prophylaxis, VTE-3: VTE Patients with Anticoagulation Overlap Therapy, VTE-5: VTE Warfarin Therapy Discharge Instructions and VTE-6: Incidence of Potentially-Preventable VTE).</t>
  </si>
  <si>
    <t>Patients who have their IV UFH therapy dosages AND platelet counts monitored according to defined parameters such as a nomogram or protocol.</t>
  </si>
  <si>
    <t>Patients with confirmed VTE receiving IV UFH therapy.   The target population includes patients discharged with an ICD-9-CM Principal or Other Diagnosis Codes for VTE as defined in Table 7.03 or Table 7.04.</t>
  </si>
  <si>
    <t>• Patients less than 18 years of age  
• Patients who have a length of stay greater than 120 days 
• Patients with Comfort Measures Only documented 
• Patients enrolled in clinical trials 
• Patients discharged to a health care facility for hospice care 
• Patients discharged to home for hospice care 
• Patients who expired 
• Patients who left against medical advice 
• Patients discharged to another hospital 
• Patients without UFH Therapy Administration 
• Patients without VTE confirmed by diagnostic testing</t>
  </si>
  <si>
    <t>The Joint Commission</t>
  </si>
  <si>
    <t xml:space="preserve"> Administrative claims, Electronic Clinical Data, Paper Records</t>
  </si>
  <si>
    <t>Facility, Population : National</t>
  </si>
  <si>
    <t>Hospital Value-Based Purchasing</t>
  </si>
  <si>
    <t>Hospital Inpatient Quality Reporting; Meaningful Use (EHR Incentive Program) - Hospitals, CAHs</t>
  </si>
  <si>
    <t>0375</t>
  </si>
  <si>
    <t>D0375</t>
  </si>
  <si>
    <t>Venous Thrmoboembolism Warfarin Therapy Discharge Instructions</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</si>
  <si>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 / interactions. This measure is part of a set of six prevention and treatment measures that address VTE (VTE-1: VTE Prophylaxis, VTE-2: ICU VTE Prophylaxis, VTE-3: VTE Patients with Anticoagulation Overlap Therapy, VTE-4: VTE Patients Receiving UFH with Dosages / Platelet Count Monitoring by Protocol and VTE-6: Incidence of Potentially-Preventable VTE).</t>
  </si>
  <si>
    <t>Patients with documentation that they or their caregivers were given
written discharge instructions or other educational material about warfarin that addressed all of the following: 
1. compliance issues
2. dietary advice
3. follow-up monitoring
4. potential for adverse drug reactions and interactions</t>
  </si>
  <si>
    <t>Patients with confirmed VTE discharged on warfarin therapy. The target population includes patients discharged with an ICD-9-CM Principal or Other Diagnosis Codes for VTE as defined in Table 7.03 or Table 7.04 that are discharged to home, homecare or court / law enforcement or home for hospice care.
Please note: The allowable values of the data element Discharge Disposition are used to designate which locations are included.</t>
  </si>
  <si>
    <t>• Patients less than 18 years of age 
• Patients who have a length of stay greater than 120 days 
• Patients enrolled in clinical trials 
• Patients without Warfarin Prescribed at Discharge
• Patients without VTE confirmed by diagnostic testing</t>
  </si>
  <si>
    <t>Patient Safety</t>
  </si>
  <si>
    <t>Long-term Care Hospital Quality Reporting: Do Not Support</t>
  </si>
  <si>
    <t>0376</t>
  </si>
  <si>
    <t>D0376</t>
  </si>
  <si>
    <t>Incidence of Potentially Preventable Venous Thromboembolism</t>
  </si>
  <si>
    <t>This measure assesses the number of patients with confirmed venous thromboembolism (VTE) during hospitalization (not present at admission) who did not receive VTE prophylaxis between hospital admission and the day before the VTE diagnostic testing order date. This measure is part of a set of six prevention and treatment measures that address VTE (VTE-1: VTE Prophylaxis, VTE-2: ICU VTE Prophylaxis, VTE-3: VTE Patients with Anticoagulation Overlap Therapy, VTE-4: VTE Patients Receiving UFH with Dosages / Platelet Count Monitoring by Protocol, and VTE-5: VTE Warfarin Therapy Discharge Instructions).</t>
  </si>
  <si>
    <t>Patients who received no VTE prophylaxis prior to the VTE diagnostic
test order date</t>
  </si>
  <si>
    <t>Patients who developed confirmed VTE during hospitalization. The target population includes patients discharged with an ICD-9-CM Secondary Diagnosis Codes for VTE as defined in Table 7.03 or Table 7.04.</t>
  </si>
  <si>
    <t>. Patients less than 18 years of age 
• Patients who have a length of stay greater than 120 days 
• Patients with Comfort Measures Only documented 
• Patients enrolled in clinical trials 
• Patients with ICD-9-CM Principal Diagnosis Code of VTE as defined in Appendix A, Table 7.03 or 7.04 
• Patients with VTE Present at Admission
• Patients with reasons for not administering mechanical and pharmacologic prophylaxis 
• Patients without VTE confirmed by diagnostic testing</t>
  </si>
  <si>
    <t xml:space="preserve"> Administrative claims, Paper Records</t>
  </si>
  <si>
    <t>Alternative Quality Contract</t>
  </si>
  <si>
    <t>Safety</t>
  </si>
  <si>
    <t>Inpatient Rehabilitation Facilities Quality Reporting: Support direction</t>
  </si>
  <si>
    <t>Meaningful Use (EHR Incentive Program) - Hospitals, CAHs: Phased Removal; Hospital Acquired Condition Payment Reduction: Do Not Support; Hospital Inpatient Quality Reporting: Phased Removal</t>
  </si>
  <si>
    <t>0440</t>
  </si>
  <si>
    <t>D0440</t>
  </si>
  <si>
    <t>Stroke Education</t>
  </si>
  <si>
    <t>Ischemic or hemorrhagic stroke patients or their caregivers who were given educational materials during the hospital stay addressing all of the following: activation of emergency medical system, need for follow-up after discharge,  medications prescribed at discharge, risk factors for stroke, and warning signs and symptoms of stroke.</t>
  </si>
  <si>
    <t>Ischemic or hemorrhagic stroke patients with documentation that they or their caregivers were given educational material addressing all of the following:
1. Activation of emergency medical system
2. Need for follow-up after discharge
3. Medications prescribed at discharge
4. Risk factors for stroke
5. Warning signs and symptoms of stroke</t>
  </si>
  <si>
    <t>Ischemic stroke or hemorrhagic stroke patients discharged home</t>
  </si>
  <si>
    <t>Patients less than 18 years of age;
Patients who have a Length of Stay greater than 120 days;
Patients with Comfort Measures Only documented;
Patients enrolled in clincial trials;
Patients admitted for Elective Carotid Intervention.</t>
  </si>
  <si>
    <t>Community / Population Health</t>
  </si>
  <si>
    <t xml:space="preserve"> Administrative claims, Electronic Clinical Data : Electronic Health Record, Electronic Clinical Data : Registry, Paper Records</t>
  </si>
  <si>
    <t>Facility, Integrated Delivery System, Population : National</t>
  </si>
  <si>
    <t>Bridges to Excellence; Alternative Quality Contract TJC</t>
  </si>
  <si>
    <t>0113</t>
  </si>
  <si>
    <t>E0113</t>
  </si>
  <si>
    <t>Endorsed</t>
  </si>
  <si>
    <t>Reserve</t>
  </si>
  <si>
    <t>Participation in a Systematic Database for Cardiac Surgery</t>
  </si>
  <si>
    <t>Structure</t>
  </si>
  <si>
    <t>Participation in a clinical database with broad state, regional, or national representation, that provides regular performance reports based on benchmarked data</t>
  </si>
  <si>
    <t>Does the facility participate in a clinical database with broad state, regional, or national representation, that provides regular performance reports based on benchmarked data? (y / n)</t>
  </si>
  <si>
    <t>N / A</t>
  </si>
  <si>
    <t>The Society of Thoracic Surgeons</t>
  </si>
  <si>
    <t xml:space="preserve"> Registry data</t>
  </si>
  <si>
    <t xml:space="preserve"> Hospital</t>
  </si>
  <si>
    <t>Clinicians : Group, Facility / Agency, Population : Counties or cities, Population : National, Population : Regional / network, Population : states</t>
  </si>
  <si>
    <t>Hospital Inpatient Quality Reporting</t>
  </si>
  <si>
    <t>STS registry</t>
  </si>
  <si>
    <t>0135</t>
  </si>
  <si>
    <t>E0135</t>
  </si>
  <si>
    <t>Evaluation of Left ventricular systolic function (LVS)</t>
  </si>
  <si>
    <t>Percentage of heart failure patients with documentation in the hospital record that left ventricular systolic (LVS) function was evaluated before arrival, during hospitalization, or is planned for after discharge.</t>
  </si>
  <si>
    <t>HF patients with documentation in the hospital record that LVS function was evaluated before arrival, during hospitalization, or is planned for after discharge</t>
  </si>
  <si>
    <t>HF patients (ICD-9-CM principal diagnosis of HF: 402.01, 402.11, 402.91, 404.01, 404.03, 404.11, 404.13, 404.91, 404.93, 428.0, 428.1, 428.20, 428.21, 428.22, 428.23, 428.30, 428.31, 428.32, 428.33, 428.40, 428.41, 428.42, 428.43, 428.9)</t>
  </si>
  <si>
    <t>Exclusions:
•&lt;18 years of age
•Patients who have a length of stay greater than 120 days
•Discharged to another hospital
•Expired 
•Left against medical advice 
•Discharged to home for hospice care
•Discharged to a health care facility for hospice care
•Patients enrolled in clinical trials
•Patients with comfort measures only documented 
•Reasons for no LVS function evaluation documented by a physician, advanced practice nurse, or physician assistant 
•Patients who had a left ventricular assistive device (LVAD) or heart transplant procedure during hospital stay (ICD-9-CM procedure code of LVAD or Heart Transplant: 33.6, 37.51, 37.52, 37.53, 37.54, 37.60, 37.62, 37.63, 37.65, 37.66, 37.68)</t>
  </si>
  <si>
    <t xml:space="preserve"> Electronic Health / Medical Record, Paper medical record / flow-sheet</t>
  </si>
  <si>
    <t>Facility / Agency, Population : National, Program : QIO</t>
  </si>
  <si>
    <t>Hospital Inpatient Quality Reporting; HRSA</t>
  </si>
  <si>
    <t>Hospital Inpatient Quality Reporting: Phased Removal</t>
  </si>
  <si>
    <t>0138</t>
  </si>
  <si>
    <t>E0138</t>
  </si>
  <si>
    <t>National Healthcare Safety Network (NHSN) Catheter-associated Urinary Tract Infection (CAUTI) Outcome Measure</t>
  </si>
  <si>
    <t>Outcome</t>
  </si>
  <si>
    <t>De.2. Brief description of measure 
 Standardized Infection Ratio (SIR) of healthcare-associated, catheter-associated urinary tract infections (CAUTI) will be calculated among patients in the following patient care locations:
 • Intensive Care Units (ICUs) (excluding patients in neonatal ICUs [NICUs: Level II / III and Level III nurseries])
 • Specialty Care Areas (SCAs) - adult and pediatric: long term acute care, bone marrow transplant, acute dialysis, hematology / 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</si>
  <si>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Total number of observed healthcare-associated CAUTI among inpatients in ICUs (excluding patients in NICUs), SCAs, and other inpatient locations (excluding Level I and Level II nurseries).</t>
  </si>
  <si>
    <t>Total number of expected CAUTIs, which is calculated by multiplying the number of urinary catheter days for each location under surveillance for CAUTI during the period by the CAUTI rate for the same types of locations obtained from the standard population.  These expected numbers are summed across locations and used as the denominator of this measure (see also 2a.8).</t>
  </si>
  <si>
    <t xml:space="preserve">Non-indwelling catheters by NHSN definitions:
 1.Suprapubic catheters 
 2.Condom catheters 
 3.“In and out” catheterizations 
 </t>
  </si>
  <si>
    <t xml:space="preserve">Centers for Disease Control and Prevention </t>
  </si>
  <si>
    <t xml:space="preserve"> Electronic Clinical Data, Electronic Clinical Data : Electronic Health Record, Electronic Clinical Data : Laboratory, Other, Paper Medical Records</t>
  </si>
  <si>
    <t xml:space="preserve"> Behavioral Health / Psychiatric : Inpatient, Hospice, Hospital / Acute Care Facility, Post Acute / Long Term Care Facility : Long Term Acute Care Hospital, Post Acute / Long Term Care Facility : Nursing Home / Skilled Nursing Facility</t>
  </si>
  <si>
    <t>Facility, Population : National, Population : State</t>
  </si>
  <si>
    <t>Hospital Acquired Condition Reduction Program; Hospital Inpatient Quality Reporting; Hospital Value-Based Purchasing; Inpatient Rehabilitation Facilities Quality Reporting; Long-term Care Hospital Quality Reporting; PPS-Exempt Cancer Hospital Quality Reporting</t>
  </si>
  <si>
    <t>NDNQI; Wellpoint</t>
  </si>
  <si>
    <t>Cancer; Safety</t>
  </si>
  <si>
    <t>PPS-Exempt Cancer Hospital Quality Reporting: Support</t>
  </si>
  <si>
    <t>Hospital Acquired Condition Payment Reduction: Support; Hospital Value-Based Purchasing: Support</t>
  </si>
  <si>
    <t>0139</t>
  </si>
  <si>
    <t>E0139</t>
  </si>
  <si>
    <t>National Healthcare Safety Network (NHSN) Central line-associated Bloodstream Infection (CLABSI) Outcome Measure</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</si>
  <si>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 / oncology, and solid organ transplant locations
• other inpatient locations.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</si>
  <si>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Total number of observed healthcare-associated CLABSI among patients in ICUs, NICUs, SCAs and other acute care hospital locations where patients reside overnight.</t>
  </si>
  <si>
    <t>Total number of expected CLABSIs, calculated by multiplying the number of central line device days for each location under surveillance for CLABSI during the period by the CLABSI rate for the same types of locations obtained from the standard population.  Central line device- day denominator data that are collected differ according to the location of the patients being monitored. See 2a.8.</t>
  </si>
  <si>
    <t>1. Pacemaker wires and other nonlumened devices inserted into central blood vessels or the heart are excluded  as central lines
2.  Peripheral intravenous lines are excluded from this measure</t>
  </si>
  <si>
    <t>Centers for Disease Control and Prevention</t>
  </si>
  <si>
    <t>Children’s Health Insurance Program Reauthorization Act Quality Reporting; Hospital Acquired Condition Reduction Program; Hospital Inpatient Quality Reporting; Hospital Value-Based Purchasing; Long-term Care Hospital Quality Reporting; PPS-Exempt Cancer Hospital Quality Reporting</t>
  </si>
  <si>
    <t>Hospital Value-Based Purchasing: Support; PPS-Exempt Cancer Hospital Quality Reporting: Support</t>
  </si>
  <si>
    <t>Hospital Acquired Condition Payment Reduction: Support</t>
  </si>
  <si>
    <t>0142</t>
  </si>
  <si>
    <t>E0142</t>
  </si>
  <si>
    <t>Aspirin prescribed at discharge for AMI</t>
  </si>
  <si>
    <t>Percentage of acute myocardial infarction (AMI) patients who are prescribed aspirin at hospital discharge</t>
  </si>
  <si>
    <t>AMI patients who are prescribed aspirin at hospital discharge</t>
  </si>
  <si>
    <t>AMI patients (International Classification of Diseases, 9th revision, Clinical Modification [ICD-9-CM] principal diagnosis code of AMI:  410.00, 410.01, 410.10, 410.11, 410.20, 410.21, 410.30, 410.31, 410.40, 410.41, 410.50, 410.51, 410.60, 410.61, 410.70, 410.71, 410.80, 410.81, 410.90, 410.91)</t>
  </si>
  <si>
    <t>Exclusions:
•&lt;18 years of age
•Patients who have a length of stay greater than 120 days
•Patients enrolled in clinical trials 
•Discharged to another hospital
•Expired 
•Left against medical advice 
•Discharged to home for hospice care
•Discharged to a health care facility for hospice care
•Patients with comfort measures only documented 
• Patients with a documented reason for no aspirin at discharge</t>
  </si>
  <si>
    <t>Alliance for Health</t>
  </si>
  <si>
    <t>Hospital Inpatient Quality Reporting: Phased Removal; Meaningful Use (EHR Incentive Program) - Hospitals, CAHs: Phased Removal</t>
  </si>
  <si>
    <t>0147</t>
  </si>
  <si>
    <t>E0147</t>
  </si>
  <si>
    <t>Initial antibiotic selection for community-acquired pneumonia (CAP) in immunocompetent patients</t>
  </si>
  <si>
    <t>Percentage of pneumonia patients 18 years of age or older selected for initial receipts of antibiotics for community-acquired pneumonia (CAP)</t>
  </si>
  <si>
    <t>Pneumonia patients who received an initial antibiotic regimen consistent with current guidelines during the first 24 hours of hospitalization</t>
  </si>
  <si>
    <t>Pneumonia patients 18 years of age or older 
Table 3.1 Pneumonia (PN)
ICD-9 Code   Shortened Description
481    PNEUMOCOCCAL PNEUMONIA
482.0  K. PNEUMONIAE PNEUMONIA
482.1  PSEUDOMONAL PNEUMONIA
482.2  H.INFLUENZAE PNEUMONIA
482.30 STREPTOCOCCAL PNEUMN NOS
482.31 PNEUMONIA STRPTOCOCCUS A
482.32 PNEUMONIA STRPTOCOCCUS B
482.39 PNEUMONIA OTH STREP
482.40 STAPHYLOCOCCAL PNEU NOS
482.41 METH SUS PNEUM D / T STAPH
482.42 METH RES PNEU D / T STAPH
482.49 STAPH PNEUMONIA NEC
482.82 PNEUMONIA E COLI
482.83 PNEUMO OTH GRM-NEG BACT
482.84 LEGIONNAIRES´ DISEASE
482.89 PNEUMONIA OTH SPCF BACT
482.9  BACTERIAL PNEUMONIA NOS
483.0  PNEU MYCPLSM PNEUMONIAE
483.1  PNEUMONIA D / T CHLAMYDIA
483.8  PNEUMON OTH SPEC ORGNSM
485    BRONCHOPNEUMONIA ORG NOS
486    PNEUMONIA, ORGANISM NOS
Table 3.2 Septicemia
ICD-9 Code     Shortened Description
038.0    STREPTOCOCCAL SEPTICEMIA
038.10   STAPHYLCOCC SEPTICEM NOS
038.11   METH SUSC STAPH AUR SEPT
038.12   MRSA SEPTICEMIA
038.19   STAPHYLCOCC SEPTICEM NEC
038.2    PNEUMOCOCCAL SEPTICEMIA
038.3    ANAEROBIC SEPTICEMIA
038.40   GRAM-NEG SEPTICEMIA NOS
038.41   H. INFLUENAE SEPTICEMIA
038.42   E COLI SEPTICEMIA
038.43   PSEUDOMONAS SEPTICEMIA
038.44   SERRATIA SEPTICEMIA
038.49   GRAM-NEG SEPTICEMIA NEC
038.8    SEPTICEMIA NEC
038.9    SEPTICEMIA NOS
995.91   SEPSIS
995.92   SEVERE SEPSIS
Table 3.3 Respiratory Failure
ICD-9 Code    Shortened Description
518.81  ACUTE RESPIRATRY FAILURE
518.84  ACUTE &amp; CHRONC RESP FAIL
Table 3.1   Pneumonia (PN)
ICD-10 Code Shortened Description
J 13 Pneumonia due to Streptococcus pneumoniae
J 18.1 Lobar pneumonia, unspecified organism
J  15.0 Pneumonia due to Klebsiella pneumoniae
J 15.1 Pneumonia due to Pseudomonas
J 14 Pneumonia due to Hemophilus influenzae
J 15.4 Pneumonia due to other streptococci
J 15.3 Pneumonia due to streptococcus, group B
J 15.20 Pneumonia due to staphylococcus, unspecified
J 15.21 Pneumonia due to staphylococcus aureus
Z 16 Infection and drug resistant microorganisms
J 15.29 Pneumonia due to other staphylococcus
J 15.5 Pneumonia due to Escherichia coli
J 15.6 Pneumonia due to other aerobic Gram-negative bacteria
A 48.1 Legionnaires’ disease
J 15.8 Pneumonia due to other specified bacteria
J 15.9 Unspecified bacterial pneumonia
J 15.7 Pneumonia due to Mycoplasma pneumoniae
J 16.0 Chlamydial pneumonia
J 16.8 Pneumonia due to other specified infectious organisms
J 18.0 Bronchopneumonia, unspecified organism
J 18.8 Other pneumonia, unspecified organism
J 18.9 Pneumonia, unspecified organism
J 17 Pneumonia in diseases classified elsewhere
J 18.2 Hypostatic pneumonia, unspecified organism
J 85.1 Abscess of lung with pneumonia
Table 3.2   Septicemia
ICD-10 Code Shortened Description
A 40.0 Sepsis due to streptococcus, group A
A 40.1 Sepsis due to streptococcus, group B
A 40.3 Sepsis due to Streptococcus pneumoniae
A 40.8 Other streptococcal sepsis
A 40.9 Streptococcal sepsis, unspecified
A 41.9 Sepsis unspecified
A 41.2 Sepsis due to other unspecified specified staphylococcus
A 41.0 Sepsis due to Staphylococcus aureus
A 41.0 AND U80.1 Sepsis due to Staphylococcus aureus AND Methicillin-resistant staph  aureus infection
A 41.1 Sepsis due to other specified staphylococcus
A 41.89 Other specified sepsis
A 41.4 Sepsis due to anaerobes
A 41.50 Gram-negative sepsis, unspecified
A 41.3 Sepsis due to Hemophilus influenzae
A 41.51 Sepsis due to Escherichia coli ( E coli)
A 41.52 Sepsis due to pseudomonas
A 41.53 Sepsis due to Serratia
A 41.59 Other Gram-negative sepsis
A 41.81 Sepsis due to Enterococcus
A 42.7 Actinomycotic sepsis
A 41.9 Sepsis, unspecified
R65.20 Severe sepsis without septic shock
R65.21 Severe sepsis with septic shock
Table 3.3  Respiratory Failure
ICD-10 Code Shortened Description
J 96.0 Acute respiratory failure
J 96.9 Respiratory failure, unspecified
J 96.2 Acute and chronic respiratory failure
J 96.1 Chronic respiratory failure
J 80 Acute respiratory syndrome
J 22 Unspecified acute lower respiratory infection
J 98.8 Other specified respiratory disorders</t>
  </si>
  <si>
    <t>Patients less than 18 years of age
Patients who have a length of stay greater than 120 days
Patients with Cystic Fibrosis
Patients who had no chest x-ray or CT scan that indicated abnormal findings within 24 hours prior to hospital arrival or anytime during the hospitalization
Receiving comfort measures only documented the day of or the day after arrival
Patients enrolled in clinical trial
Patients received as a transfer from the emergency / observation department of another hospital
Patients received as a transfer from an ambulatory surgery center
Patients received as a transfer from an inpatient or outpatient department of another hospital
Patients who have no diagnosis of pneumonia either as the ED final diagnosis / impression or direct admission diagnosis / impression
Patients who are Compromised as defined in data dictionary (i.e., documentation that the patient had (1) any of the following compromising conditions: HIV positive, AIDS, cystic fibrosis, systemic chemotherapy within last three months, systemic immunosuppressive therapy within the past three months, leukemia documented in the past three months, lymphoma documented in the past three months, radiation therapy in the past three months; (2) a prior hospitalization within 14 days [the patient was discharged from an acute care facility for inpatient care to a non-acute setting—home, SNF, ICF, or rehabilitation hospital—before the second admission to the same or different acute care facility]) and abstraction guidelines
With healthcare associated pneumonia as defined in data dictionary (i.e., presence of at least one of the following: (1) hospitalization within the last 90 calendar days; (2) residence in a nursing home or extended care facility for any amount of time within the last 90 days; (3) chronic dialysis within the last 30 days prior to this hospitalization; (4) wound care, tracheostomy care or ventilator care provided by a health care professional within the last 30 days) and abstraction guidelines
Patients transferred / admitted to the ICU wihtin 24 hours after arrival to this hospital with a beta-lactam allergy
Patients who have a duration of stay less than or equal to one day
Patients with another source of infection who did not receive an antibiotic regimen recommened for pneumonia but did receive antibiotics within the first 24 hours of hospitalization</t>
  </si>
  <si>
    <t xml:space="preserve"> Electronic Clinical Data : Electronic Health Record, Paper Records</t>
  </si>
  <si>
    <t>Hospital Inpatient Quality Reporting; Hospital Value-Based Purchasing; Meaningful Use (EHR Incentive Program) - Hospitals, CAHs; Physician Quality Reporting System (PQRS); HRSA</t>
  </si>
  <si>
    <t>0162</t>
  </si>
  <si>
    <t>E0162</t>
  </si>
  <si>
    <t>ACEI or ARB for left ventricular systolic dysfunction - Heart Failure (HF) Patients</t>
  </si>
  <si>
    <t>Percentage of heart failure (HF) patients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</si>
  <si>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HF patients who are prescribed an ACEI or ARB at hospital discharge</t>
  </si>
  <si>
    <t>HF patients (International Classification of Diseases, 9th revision, Clinical Modification [ICD-9-CM] principal diagnosis code of HF: 402.01, 402.11, 402.91, 404.01, 404.03, 404.11, 404.13, 404.91, 404.93, 428.0, 428.1, 428.20, 428.21, 428.22, 428.23, 428.30, 428.31, 428.32, 428.33, 428.40, 428.41, 428.42, 428.43, 428.9); with chart documentation of a left ventricular ejection fraction (LVEF) &lt; 40% or a narrative description of left ventricular systolic (LVS) function consistent with moderate or severe systolic dysfunction</t>
  </si>
  <si>
    <t>Exclusions:
•Patients who had a left ventricular assistive device (LVAD) or heart transplant procedure during hospital stay (ICD-9-CM procedure code of LVAD or Heart Transplant: 33.6, 37.51, 37.52, 37.53, 37.54, 37.60, 37.62, 37.63, 37.65, 37.66, 37.68)
•&lt;18 years of age
•Patients who have a length of stay greater than 120 days
•Discharged to another hospital 
•Expired 
•Left against medical advice 
•Discharged to home for hospice care
•Discharged to a health care facility for hospice care
•Patients enrolled in clinical trials 
•Patients with comfort measures only documented
•Patients with a documented reason for no ACEI and no ARB at discharge</t>
  </si>
  <si>
    <t>0163</t>
  </si>
  <si>
    <t>E0163</t>
  </si>
  <si>
    <t>Primary PCI received within 90 minutes of Hospital Arrival</t>
  </si>
  <si>
    <t>Percentage of acute myocardial infarction (AMI) patients with ST-segment elevation or LBBB on the ECG closest to arrival time receiving primary percutaneous coronary intervention (PCI) during the hospital stay with a time from hospital arrival to PCI of 90 minutes or less.</t>
  </si>
  <si>
    <t>AMI patients whose time from hospital arrival to primary Percutaneous Coronary Intervention (PCI) is 90 minutes or less.</t>
  </si>
  <si>
    <t>Principal diagnosis of AMI (International Classification of Diseases, 9th revision, Clinical Modification [ICD-9-CM] principal diagnosis code of AMI: 410.00, 410.01, 410.10, 410.11, 410.20, 410.21, 410.30, 410.31, 410.40, 410.41, 410.50, 410.51, 410.60, 410.61, 410.70, 410.71, 410.80, 410.81, 410.90, 410.91); and PCI procedure (International Classification of Diseases, 9th revision, Clinical Modification [ICD-9-CM] principal or other procedure code for PCI: 00.66); and ST-segment elevation or LBBB on the ECG performed closest to hospital arrival; and PCI performed within 24 hours after hospital arrival.</t>
  </si>
  <si>
    <t>Exclusions: 
•&lt;18 years of age
•Patients who have a length of stay greater than 120 days
•Patients enrolled in clinical trials 
•Patients received as a transfer from an inpatient or outpatient department of another hospital
•Patients received as a transfer from the emergency / observation department of another hospital
•Patients received as a transfer from an ambulatory surgery center
•Patient administered fibrinolytic agent prior to PCI
•PCI described as non-primary by physician, advanced practice nurse, or physician assistant
•Patients who did not receive PCI within 90 minutes and had a reason for delay documented by a physician, advanced practice nurse, or physician assistant (e.g., social, religious, initial concern or refusal, cardiopulmonary arrest, balloon pump insertion, respiratory failure requiring intubation)</t>
  </si>
  <si>
    <t>Hospital Inpatient Quality Reporting; Hospital Value-Based Purchasing; Meaningful Use (EHR Incentive Program) - Hospitals, CAHs</t>
  </si>
  <si>
    <t>Cardiovascular Disease; Care Coordination</t>
  </si>
  <si>
    <t>0164</t>
  </si>
  <si>
    <t>E0164</t>
  </si>
  <si>
    <t>Fibrinolytic Therapy received within 30 minutes of hospital arrival</t>
  </si>
  <si>
    <t>Percentage of acute myocardial infarction (AMI) patients with ST-segment elevation or LBBB on the ECG closest to arrival time receiving fibrinolytic therapy during the hospital stay and having a time from hospital arrival to fibrinolysis of 30 minutes or less.</t>
  </si>
  <si>
    <t>AMI patients whose time from hospital arrival to fibrinolysis is 30 minutes or less</t>
  </si>
  <si>
    <t>Principal diagnosis of AMI (International Classification of Diseases, 9th revision, Clinical Modification [ICD-9-CM] principal diagnosis code of AMI: 410.00, 410.01, 410.10, 410.11, 410.20, 410.21, 410.30, 410.31, 410.40, 410.41, 410.50, 410.51, 410.60, 410.61, 410.70, 410.71, 410.80, 410.81, 410.90, 410.91); and ST-segment elevation or LBBB on the ECG performed closest to hospital arrival; and fibrinolytic therapy within 6 hours after hospital arrival; and fibrinolytic therapy is primary reperfusion therapy</t>
  </si>
  <si>
    <t>Exclusions: 
•&lt;18 years of age
•Patients who have a length of stay greater than 120 days
•Patients enrolled in clinical trials 
•Patients received as a transfer from an inpatient or outpatient department of another hospital
•Patients received as a transfer from the emergency / observation department of another hospital
•Patients received as a transfer from an ambulatory surgery center
•Patients who did not receive fibrinolytic therapy within 30 minutes and had a reason for delay documented by a physician, advanced practice nurse, or physician assistant (e.g., social, religious, initial concern or refusal, cardiopulmonary arrest, balloon pump insertion, respiratory failure requiring intubation)</t>
  </si>
  <si>
    <t>Hospital Inpatient Quality Reporting; Hospital Value-Based Purchasing; Meaningful Use (EHR Incentive Program) - Hospitals, CAHs; HRSA</t>
  </si>
  <si>
    <t>Care Coordination</t>
  </si>
  <si>
    <t>0166</t>
  </si>
  <si>
    <t>E0166</t>
  </si>
  <si>
    <t>HCAHPS</t>
  </si>
  <si>
    <t>Patient Engagement / Experience</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</si>
  <si>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</si>
  <si>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Agency for Healthcare Research and Quality</t>
  </si>
  <si>
    <t>Person and Caregiver-Centered Experience</t>
  </si>
  <si>
    <t xml:space="preserve"> Survey : Patient</t>
  </si>
  <si>
    <t>Facility / Agency</t>
  </si>
  <si>
    <t>Hospital Inpatient Quality Reporting; Hospital Value-Based Purchasing; PPS-Exempt Cancer Hospital Quality Reporting</t>
  </si>
  <si>
    <t>Care Coordination; Duals</t>
  </si>
  <si>
    <t>Long-term Care Hospital Quality Reporting: Support Direction; PPS-Exempt Cancer Hospital Quality Reporting: Support Direction</t>
  </si>
  <si>
    <t>0218</t>
  </si>
  <si>
    <t>E0218</t>
  </si>
  <si>
    <t>Surgery Patients Who Received Appropriate Venous Thromboembolism (VTE) Prophylaxis Within 24 Hours Prior to Surgery to 24 Hours After Surgery</t>
  </si>
  <si>
    <t>Percentage of surgery patients who received appropriate Venous Thromboembolism (VTE) Prophylaxis within 24 hours prior to Anesthesia Start Time to 24 hours after Anesthesia End Time.</t>
  </si>
  <si>
    <t>Surgery patients who received appropriate VTE prophylaxis within 24 hours prior to Surgical Incision Time to 24 hours after Surgery End Time
Appropriate prophylaxis according to Surgery Type:   
Intracranial Neurosurgery
Any of the following:
• Intermittent pneumatic compression devices (IPC) with or without graduated compression stockings (GCS)
• Low-dose unfractionated heparin (LDUH) 
Low molecular weight heparin (LMWH)2
• LDUH or LMWH2 combined with IPC or GCS
General Surgery
Any of the following:
• Low-dose unfractionated heparin (LDUH)
• Low molecular weight heparin (LMWH)
• Factor Xa Inhibitor (Fondaparinux)
• LDUH or LMWH or Factor Xa Inhibitor (fondaparinux) combined with IPC or GCS
General Surgery with a reason for not administering pharmacological prophylaxis
Any of the following:
• Graduated Compression stockings (GCS)
• Intermittent pneumatic compression devices (IPC)
Gynecologic Surgery
Any of the following:
• Low-dose unfractionated heparin (LDUH)
• Low molecular weight heparin (LMWH)
• Factor Xa Inhibitor (fondaparinux)
• Intermittent pneumatic compression devices (IPC)
• LDUH or LMWH or Factor Xa Inhibitor (fondaparinux) combined with IPC or GCS
Urologic Surgery
Any of the following:
• Low-dose unfractionated heparin (LDUH)
• Low molecular weight heparin (LMWH)
• Factor Xa Inhibitor (fondaparinux)
• Intermittent pneumatic compression devices (IPC) 
• Graduated compression stockings (GCS)
• LDUH or LMWH or Factor Xa Inhibitor (fondaparinux) combined with IPC or GCS
Elective Total Hip Replacement
Any of the following started within 24 hours of surgery:
• Low molecular weight heparin (LMWH)
• Factor Xa Inhibitor (Fondaparinux)
• Warfarin
-Oral Factor Xa Inhibitor
Elective Total Knee Replacement
Any of the following:
• Low molecular weight heparin (LMWH)
• Factor Xa Inhibitor (Fondaparinux)
• Warfarin
• Intermittent pneumatic compression devices (IPC)
• Venous foot pump (VFP)
-Oral Factor Xa Inhibitor3
Hip Fracture Surgery
Any of the following:
• Low-dose unfractionated heparin (LDUH)
• Low molecular weight heparin (LMWH)
• Factor Xa Inhibitor (Fondaparinux)
• Warfarin
Elective Total Hip Replacement with a reason for not administering pharmacological prophylaxis
Any of the following:
• Intermittent pneumatic compression devices (IPC)
• Venous foot pump (VFP)
Hip Fracture Surgery with a reason for not administering pharmacological prophylaxis
Any of the following:
• Graduated Compression Stockings (GCS)
• Intermittent pneumatic compression devices (IPC)
• Venous foot pump (VFP)</t>
  </si>
  <si>
    <t>All selected surgery patients
Included Populations:
ICD-9-CM Principal Procedure Code of selected surgeries (as defined in Appendix A, Table 5.10 for ICD-9-CM codes)
AND
ICD-9-CM Principal Procedure Code of selected surgeries (as defined in Appendix A, Table 5.17-5.24 for ICD-9-CM codes)</t>
  </si>
  <si>
    <t>Data Elements
Clinical Trial
Perioperative Death
Preadmission Oral Anticoagulation Therapy
Reason for Not Administering VTE Prophylaxis</t>
  </si>
  <si>
    <t xml:space="preserve"> Electronic Clinical Data, Electronic Health / Medical Record, Paper medical record / flow-sheet</t>
  </si>
  <si>
    <t>Can be measured at all levels, Facility / Agency, Program : QIO</t>
  </si>
  <si>
    <t>0228</t>
  </si>
  <si>
    <t>E0228</t>
  </si>
  <si>
    <t>3-Item Care Transition Measure (CTM-3)</t>
  </si>
  <si>
    <t>Composite</t>
  </si>
  <si>
    <t>Uni-dimensional self-reported survey that measure the quality of preparation for care transitions.</t>
  </si>
  <si>
    <t>The 15-item and the 3-item CTM share the same set of response patterns:  Strongly Disagree; Disagree; Agree; Strongly Agree (there is also a response for Don’t Know; Don’t Remember; Not Applicable).  Based on a subject’s response, a score can be assigned to each item as follows:  
• Strongly Disagree = 1
• Disagree = 2
• Agree = 3
• Strongly Agree = 4
Next, the scores can be aggregated across either the 15 or 3 items, and then transformed to a scale ranging from 0 to 100.  Thus the denominator is 100 and the numerator can range from 0 to 100.  
Time Window = recommended within 30 days of event</t>
  </si>
  <si>
    <t>The CTM has application to all hospitalized adults.  Testing has not included children, but the measure may have potential application to this population as well.  Persons with cognitive impairment have been included in prior testing, provided they are able to identify a willing and able proxy.  The CTM has been tested in English- and Spanish-speaking (using an available Spanish version of the CTM) populations.</t>
  </si>
  <si>
    <t>University of Colorado Health Sciences Center</t>
  </si>
  <si>
    <t>Hospital Inpatient Quality Reporting: Support</t>
  </si>
  <si>
    <t>Hospital Value-Based Purchasing: Support; Long-term Care Hospital Quality Reporting: Support Direction</t>
  </si>
  <si>
    <t>0229</t>
  </si>
  <si>
    <t>E0229</t>
  </si>
  <si>
    <t>Hospital 30-day, all-cause, risk-standardized mortality rate (RSMR) following heart failure (HF) hospitalization for patients 18 and older.</t>
  </si>
  <si>
    <t>The measure estimates a hospital 30-day risk-standardized mortality rate (RSMR). Mortality is defined as death for any cause within 30 days after the date of admission of the index admission, for patients 18 and older discharged from the hospital with a principal diagnosis of heart failure (HF).  CMS annually reports the measure for patients who are 65 years or older and are either enrolled in fee-for-service (FFS) Medicare and hospitalized in non-federal hospitals or are hospitalized in Veterans Health Administration (VA) facilities.</t>
  </si>
  <si>
    <t>The outcome for this measure is 30-day all-cause mortality. We define mortality as death from any cause within 30 days of the index admission date for patients 18 and older discharged from the hospital with a principal diagnosis of HF. 
The numerator of the risk-adjusted ratio is the predicted number of deaths within 30 days given the hospital’s performance with its observed case mix. The term “predicted” describes the numerator result, which is calculated using the hospital-specific intercept term. (See details below in the 2a1.13 Statistical risk model and variables.)</t>
  </si>
  <si>
    <t>This claims-based measure can be used in either of two patient cohorts: (1) patients aged 65 years or older or (2) patients aged 18 years or older. While the measure can be applied to populations aged 18 years or older, national data are often only available for patients aged 65 years or older. We have explicitly tested the measure in both age groups. 
The cohorts include admissions for patients discharged from the hospital with a principal diagnosis of HF (ICD-9-CM codes 402.01, 402.11, 402.91, 404.01, 404.03, 404.11, 404.13, 404.91, 404.93, and 428.xx) and with a complete claims history for the 12 months prior to admission. Patients who are transferred from one acute care facility to another must have a principal discharge diagnosis of HF at both hospitals. The initial hospital for a transferred patient is designated as the responsible institution for the episode.
If a patient has more than one HF admission in a year, one hospitalization is randomly selected for inclusion in the measure.</t>
  </si>
  <si>
    <t>The measure excludes index admissions for patients:  
1. discharged alive on the day of admission or the following day who were not transferred, because it is unlikely they had a clinically significant diagnosis of HF;
2. transferred from another acute care hospital or VA hospital (the acute episode is included in the measure but the death is attributed to the hospital where the patient was initially admitted rather than the hospital receiving the transferred patient);
3. with inconsistent or unknown vital status or other unreliable data (e.g. date of death precedes date of admission);
4. enrolled in the Medicare or VA Hospice programs any time in the 12 months prior to the index admission, including the first day of the index admission, since it is likely these patients are continuing to seek comfort measures only; 
5. who were discharged against medical advice (AMA), because providers did not have the opportunity to deliver full care and prepare the patient for discharge; and
6. whose admission was not the first admission in the 30 days prior to a patient’s death. This exclusion criterion is applied after one admission per patient per year is randomly selected and so it is only applicable to the three-year combined data. And, it only happens when two randomly selected admissions occur during the transition months and the patient subsequently dies.
For patients with more than one admission in a given year for a given condition, only one index admission for that condition is randomly selected for inclusion in the cohort.</t>
  </si>
  <si>
    <t xml:space="preserve"> Administrative claims, Other</t>
  </si>
  <si>
    <t>AmeriHealth Mercy Family of Companies</t>
  </si>
  <si>
    <t>Cardiovascular Disease</t>
  </si>
  <si>
    <t>0230</t>
  </si>
  <si>
    <t>E0230</t>
  </si>
  <si>
    <t>Hospital 30-day, all-cause, risk-standardized mortality rate (RSMR) following acute myocardial infarction (AMI) hospitalization for patients 18 and older.</t>
  </si>
  <si>
    <t>The measure estimates a hospital 30-day risk-standardized mortality rate (RSMR). Mortality is defined as death for any cause within 30 days after the date of admission of the index admission, for patients 18 and older discharged from the hospital with a principal diagnosis of acute myocardial infarction (AMI).  CMS annually reports the measure for patients who are 65 years or older and are either enrolled in fee-for-service (FFS) Medicare and hospitalized in non-federal hospitals or are hospitalized in Veterans Health Administration (VA) facilities.</t>
  </si>
  <si>
    <t>The outcome for this measure is 30-day all-cause mortality. We define mortality as death from any cause within 30 days of the index admission date for patients 18 and older discharged from the hospital with a principal diagnosis of AMI. 
The numerator of the risk-adjusted ratio is the predicted number of deaths within 30 days given the hospital’s performance with its observed case mix. The term “predicted” describes the numerator result, which is calculated using the hospital-specific intercept term. (See details below in the 2a1.13 Statistical risk model and variables.)</t>
  </si>
  <si>
    <t>This claims-based measure can be used in either of two patient cohorts: (1) patients aged 65 years or older or (2) patients aged 18 years or older. While the measure can be applied to populations aged 18 years or older, national data are often only available for patients aged 65 years or older. We have explicitly tested the measure in both age groups. 
The cohorts include admissions for patients discharged from the hospital with a principal diagnosis of AMI (ICD-9-CM codes 410.xx except for 410.x2) and with a complete claims history for the 12 months prior to admission. Patients who are transferred from one acute care facility to another must have a principal discharge diagnosis of AMI at both hospitals. The initial hospital for a transferred patient is designated as the responsible institution for the episode.
If a patient has more than one AMI admission in a year, one hospitalization is randomly selected for inclusion in the measure.</t>
  </si>
  <si>
    <t>The measure excludes index admissions for patients:  
1. discharged alive on the day of admission or the following day who were not transferred, because it is unlikely they had a clinically significant diagnosis of AMI;
2. transferred from another acute care hospital or VA hospital (the acute episode is included in the measure but the death is attributed to the hospital where the patient was initially admitted rather than the hospital receiving the transferred patient);
3. with inconsistent or unknown vital status or other unreliable data (e.g. date of death precedes date of admission);
4. enrolled in the Medicare or VA Hospice programs any time in the 12 months prior to the index admission, including the first day of the index admission, since it is likely these patients are continuing to seek comfort measures only; 
5. who were discharged against medical advice (AMA), because providers did not have the opportunity to deliver full care and prepare the patient for discharge; and
6. whose admission was not the first admission in the 30 days prior to a patient’s death. This exclusion criterion is applied after one admission per patient per year is randomly selected and so it is only applicable to the three-year combined data. And, it only happens when two randomly selected admissions occur during the transition months and the patient subsequently dies.
For patients with more than one admission in a given year for a given condition, only one index admission for that condition is randomly selected for inclusion in the cohort.</t>
  </si>
  <si>
    <t>0284</t>
  </si>
  <si>
    <t>E0284</t>
  </si>
  <si>
    <t>Surgery patients on beta blocker therapy prior to admission who received a beta blocker during the perioperative period</t>
  </si>
  <si>
    <t>Percentage of  patients on beta blocker therapy prior to admission who received a beta blocker during the perioperative period. To be in the denominator, the patient must be on a beta-blocker prior to arrival. The case is excluded if the patient is not on a beta-blocker prior to arrival, as described below in 2a4.</t>
  </si>
  <si>
    <t>Surgery patients on beta blocker therapy prior to admission who receive a beta blocker during the perioperative period</t>
  </si>
  <si>
    <t>All surgery patients on daily beta blocker therapy prior to arrival
Data Element Data Collection Question: Is there documentation that the patient was on a daily beta-blocker therapy prior to arrival? Yes / No
Notes for Abstraction: 
• If there is documentation that the beta-blocker was taken daily at “home” or is a “current” medication, select “Yes”. 
• If a beta-blocker is listed as a home medication without designation of how often or when it is taken, select “Yes”. 
• If there is documentation that the beta-blocker is a home / current medication and additional documentation indicates the beta-blocker was not taken daily, e.g., the medication reconciliation form lists a beta-blocker as a home / current medication, but documentation in the nurses notes state “patient denies taking beta-blocker every day", select “No”. 
• If there is documentation that the beta-blocker is on a schedule other than daily, select “No”. 
• If there is documentation that the beta-blocker was given on a “prn” basis for cardiac or non-cardiac reasons, select “No”.</t>
  </si>
  <si>
    <t>• Patients less than 18 years of age 
• Patients who have a Length of Stay greater than 120 days 
• Patients enrolled in clinical trials 
• Patients whose ICD-9-CM principal procedure occurred prior to the date of admission 
• Patients who expired during the perioperative period  
• Pregnant patients taking a beta-blocker prior to arrival 
• Patients with a documented Reason for Not Administering Beta-Blocker-Perioperative 
• Patients with Ventriular Assist Devices or Heart Transplantation</t>
  </si>
  <si>
    <t>Facility, Population : National, Population : Regional</t>
  </si>
  <si>
    <t>0300</t>
  </si>
  <si>
    <t>E0300</t>
  </si>
  <si>
    <t>Cardiac Surgery Patients With Controlled Postoperative Blood Glucose</t>
  </si>
  <si>
    <t>Cardiac surgery patients with controlled postoperative blood glucose (less than or equal to 180mg / dL) in the timeframe of 18 to 24 hours after Anesthesia End Time.</t>
  </si>
  <si>
    <t>Cardiac surgery patients with controlled postoperative blood glucose (less than or equal to ?180mg / dL) in the timeframe of 18 to 24 hours after Anesthesia End Time.</t>
  </si>
  <si>
    <t>Cardiac surgery patients with no evidence of prior infection
Include patients with an ICD-9-CM Principle Procedure code or ICD-9-CM Other Procedure codes of selected surgeries  
AND
an ICD-9-CM  for ICD-9-CM codes Principle Procedure code or ICD-9-CM Other Procedure codes of selected surgeries</t>
  </si>
  <si>
    <t>Excluded Populations 
• Patients less than 18 years of age
• Patients who have a length of Stay greater than 120 days
• Patients who had a principal diagnosis suggestive of preoperative infectious diseases (as defined in Appendix A, Table 5.09 for ICD-9-CM codes)
• Burn and transplant patients (as defined in Appendix A, Tables 5.14 and 5.15 for ICD-9-CM codes)
• Patients enrolled in clinical trials
• Patients whose ICD-9-CM principal procedure occurred prior to the date of admission
• Patients with physician / advanced practice nurse / physician assistant (physician / APN / PA) documented infection prior to surgical procedure of interest
• Patients who discharged prior to 24 hours after Anesthesia End Time.</t>
  </si>
  <si>
    <t>Wellpoint; ; Alliance for Health; TJC</t>
  </si>
  <si>
    <t>0330</t>
  </si>
  <si>
    <t>E0330</t>
  </si>
  <si>
    <t>Hospital 30-day, all-cause, risk-standardized readmission rate (RSRR) following heart failure hospitalization</t>
  </si>
  <si>
    <t>The measure estimates a hospital-level 30-day risk-standardized readmission rate (RSRR) for patients discharged from the hospital with a principal diagnosis of heart failure (HF). The outcome is defined as readmission for any cause within 30 days of the discharge date for the index hospitalization,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 
The primary update to this measure since it was last reviewed at NQF is the addition of specifications for planned readmissions as described within this application and in the accompanying report Re-specifying the Hospital 30-Day Acute Myocardial Infarction, Heart Failure, and Total Hip / Knee Arthroplasty Readmission Measures by adding a Planned Readmission Algorithm.</t>
  </si>
  <si>
    <t>The outcome for this measure is 30-day readmission. We define readmission as an inpatient admission for any cause, with the exception of certain planned readmissions within 30 days from the date of discharge from the index HF admission. If a patient has more than one admission (for any reason) within 30 days of the date of discharge of the index admission, only one was counted as a readmission. For more details on how planned readmissions were identified and removed from the outcome, please refer to the attached report, Re-specifying the Hospital 30-Day Acute Myocardial Infarction, Heart Failure, and Total Hip / Knee Arthroplasty Readmission Measures by adding a Planned Readmission Algorithm.</t>
  </si>
  <si>
    <t>The target population for this measure is patients aged 18 years and older hospitalized for HF. The measure is currently publicly reported by CMS for those 65 years and older who are either Medicare FFS beneficiaries admitted to non-federal hospitals or patients admitted to VA hospitals.
The measure includes admissions for patients discharged from the hospital with a principal diagnosis of HF and with a complete claims history for the 12 months prior to admission.
As noted above, this measure can also be used for an all-payer population aged 18 years and older. We have explicitly tested the measure in both patients aged 18+ years and those aged 65+ years. We have attached a report detailing our all-payer testing for this measure.</t>
  </si>
  <si>
    <t>For all cohorts, the measure excludes admissions for patients:
• with an in-hospital death (because they are not eligible for readmission);
• transferred to another acute care hospital (because the readmission is attributed to the hospital that discharges the patient to a non-acute setting); 
• discharged against medical advice (AMA) (because providers did not have the opportunity to deliver full care and prepare the patient for discharge); 
• admitted with HF within 30 days of discharge from a qualifying index admission (Admissions within 30 days of discharge of an index admission will be considered readmissions. No admission is counted as a readmission and an index admission. The next eligible admission after the 30-day time period following an index admission will be considered another index admission.)
For Medicare FFS patients, the measure additionally excludes admissions for patients:
• without at least 30 days post-discharge enrollment in FFS Medicare (because the 30-day readmission outcome cannot be assessed in this group).</t>
  </si>
  <si>
    <t>Hospital Inpatient Quality Reporting; Hospital Readmission Reduction Program</t>
  </si>
  <si>
    <t>eValue8; At least 1 Beacon community</t>
  </si>
  <si>
    <t>Hospital Inpatient Quality Reporting: Support; Hospital Readmission Reduction Program: Support</t>
  </si>
  <si>
    <t>0351</t>
  </si>
  <si>
    <t>E0351</t>
  </si>
  <si>
    <t>Death among surgical inpatients with serious, treatable complications (PSI 4)</t>
  </si>
  <si>
    <t>Percentage of cases having developed specified complications of care with an in-hospital death.</t>
  </si>
  <si>
    <t>All discharges with a disposition of “deceased” (DISP=20) among cases meeting the inclusion and exclusion rules for the denominator.</t>
  </si>
  <si>
    <t>All surgical discharges age 18 years and older or MDC 14 (pregnancy, childbirth, and puerperium) defined by specific DRGs or MS-DRGs and an ICD-9-CM code for an operating room procedure, principal procedure within 2 days of admission OR admission type of elective (ATYPE=3) with potential complications of care listed in Death among Surgical definition (e.g., pneumonia, DVT / PE, sepsis, shock / cardiac arrest, or GI hemorrhage / acute ulcer).</t>
  </si>
  <si>
    <t>Exclude cases:
• age 90 years and older
• transferred to an acute care facility (DISP = 2)
• missing discharge disposition (DISP=missing), gender (SEX=missing), age (AGE=missing), quarter (DQTR=missing), year (YEAR=missing) or principal diagnosis (DX1 =missing)
NOTE: Additional exclusion criteria is specific to each diagnosis (pneumonia, DVT / PE, sepsis, shock / cardiac arrest, or GI hemorrhage / acute ulcer).  See 2a.10.</t>
  </si>
  <si>
    <t xml:space="preserve"> Administrative claims</t>
  </si>
  <si>
    <t>Hospital Acquired Condition Payment Reduction: Support Direction</t>
  </si>
  <si>
    <t>0371</t>
  </si>
  <si>
    <t>E0371</t>
  </si>
  <si>
    <t>Venous Thromboembolism Prophylaxis</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</si>
  <si>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(VTE-2: ICU VTE Prophylaxis, VTE-3: VTE Patients with Anticoagulation Overlap Therapy, VTE-4: VTE Patients Receiving UFH with Dosages / Platelet Count Monitoring, VTE-5: VTE Warfarin Therapy Discharge Instructions and VTE-6: Incidence of Potentially-Preventable VTE) that are used in The Joint Commission’s accreditation process.</t>
  </si>
  <si>
    <t>Patients who received VTE prophylaxis or have documentation why no VTE prophylaxis was given:
• the day of or the day after hospital admission 
• the day of or the day after surgery end date for surgeries that start the day of or the day after hospital admission</t>
  </si>
  <si>
    <t>All discharged hospital inpatients</t>
  </si>
  <si>
    <t>• Patients less than 18 years of age
• Patients who have a length of stay (LOS) less than two days and greater than 120 days 
• Patients with Comfort Measures Only documented on day of or day after hospital arrival
• Patients enrolled in clinical trials
• Patients who are direct admits to intensive care unit (ICU), or transferred to ICU the day of or the day after hospital admission with ICU LOS greater than or equal to one day 
• Patients with ICD-9-CM Principal Diagnosis Code of Mental Disorders or Stroke as defined in Appendix A, Table 7.01, 8.1 or 8.2
• Patients with ICD-9-CM Principal or Other Diagnosis Codes of Obstetrics or VTE as defined in Appendix A, Table 7.02, 7.03 or 7.04
• Patients with ICD-9-CM Principal Procedure Code of Surgical Care Improvement Project (SCIP) VTE selected surgeries as defined in Appendix A, Tables 5.17, 5.19, 5.20, 5.21, 5.22, 5.23, 5.24</t>
  </si>
  <si>
    <t xml:space="preserve"> Administrative claims, Electronic Clinical Data : Electronic Health Record, Paper Records</t>
  </si>
  <si>
    <t>Long-term Care Hospital Quality Reporting: Support Direction</t>
  </si>
  <si>
    <t>0372</t>
  </si>
  <si>
    <t>E0372</t>
  </si>
  <si>
    <t>Intensive Care Unit Venous Thromboembolism Prophylaxis</t>
  </si>
  <si>
    <t>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This measure is part of a set of six prevention and treatment measures that address VTE (VTE-1: VTE Prophylaxis, VTE-3: VTE Patients with Anticoagulation Overlap Therapy, VTE-4: VTE Patients Receiving UFH with Dosages / Platelet Count Monitoring by Protocol, VTE-5: VTE Warfarin Therapy Discharge Instructions and VTE-6: VTE Incidence of Potentially-Preventable VTE).</t>
  </si>
  <si>
    <t>Patients who received VTE prophylaxis or have documentation why no VTE prophylaxis was given: 
• the day of or the day after ICU admission (or transfer) 
• the day of or the day after surgery end date for surgeries that start the day of or the day after ICU admission (or transfer)</t>
  </si>
  <si>
    <t>Patients directly admitted or transferred to ICU</t>
  </si>
  <si>
    <t>• Patients less than 18 years of age 
• Patients who have a hospital length of stay (LOS) less than two days and greater than 120 days 
• Patients with Comfort Measures Only documented on day of or day after hospital arrival  
• Patients enrolled in clinical trials 
• Patients with ICU LOS less than one day without VTE prophylaxis administered and documentation for no VTE prophylaxis 
• Patients with ICD-9-CM Principal or Other Diagnosis Code of Obstetrics or VTE as defined in Appendix A, Table 7.02, 7.03, or 7.04 
• Patients with ICD-9-CM Principal Procedure Code of Surgical Care Improvement Project (SCIP) VTE selected surgeries as defined in Appendix A, Tables 5.17, 5.19, 5.20, 5.21, 5.22, 5.23, 5.24 that start the day of or the day after ICU admission or transfer</t>
  </si>
  <si>
    <t>0373</t>
  </si>
  <si>
    <t>E0373</t>
  </si>
  <si>
    <t>Venous Thromboembolism Patients with Anticoagulant Overlap Therapy</t>
  </si>
  <si>
    <t>This measure assesses the number of patients diagnosed with confirmed VTE who received an overlap of Parenteral (intravenous [IV] or subcutaneous [subcu]) anticoagulation and warfarin therapy.  For patients who received less than five days of overlap therapy, they should be discharged on both medications and have a Reason for Discontinuation of Overlap Therapy. Overlap therapy should be administered for at least five days with an international normalized ratio (INR) greater than or equal to 2 prior to discontinuation of the parenteral anticoagulation therapy, or INR less than 2 but discharged on both medications or have a Reason for Discontinuation of Overlap Therapy.  This measure is part of a set of six prevention and treatment measures that address VTE (VTE-1: VTE Prophylaxis, VTE-2: ICU VTE Prophylaxis, VTE-4: VTE Patients Receiving UFH with Dosages / Platelet Count Monitoring, VTE-5: VTE Warfarin Therapy Discharge Instructions and VTE-6: Incidence of Potentially-Preventable VTE).</t>
  </si>
  <si>
    <t>Patients who received overlap therapy:
Included Populations: Patients who received warfarin and parenteral anticoagulation: 
• Five or more days, with an INR greater than or equal to 2 prior to discontinuation of parenteral therapy OR 
• Five or more days, with an INR less than 2 and discharged on overlap therapy OR 
• Less than five days and discharged on overlap therapy OR 
• With documentation of reason for discontinuation of overlap therapy OR 
• With documentation of a reason for no overlap therapy</t>
  </si>
  <si>
    <t>Patients with confirmed VTE who received warfarin.  The target population includes patients discharged with an ICD-9-CM Principal or Other Diagnosis Codes for VTE as defined in Table 7.03 or Table 7.04.</t>
  </si>
  <si>
    <t>• Patients less than 18 years of age  
• Patients who have a length of stay greater than 120 days 
• Patients with Comfort Measures Only documented 
• Patients enrolled in clinical trials 
• Patients discharged to a health care facility for hospice care 
• Patients discharged to home for hospice care 
• Patients who expired 
• Patients who left against medical advice 
• Patients discharged to another hospital 
• Patients without warfarin therapy during hospitalization 
• Patients without VTE confirmed by diagnostic testing</t>
  </si>
  <si>
    <t>0431</t>
  </si>
  <si>
    <t>E0431</t>
  </si>
  <si>
    <t>Influenza Vaccination Coverage Among Healthcare Personnel</t>
  </si>
  <si>
    <t>Being Specified</t>
  </si>
  <si>
    <t>Percentage of healthcare personnel (HCP) who receive the influenza vaccination.</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</si>
  <si>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 / condition of severe allergic reaction to eggs or to other component(s) of the vaccine, or history of Guillain-Barré Syndrome within 6 weeks after a previous influenza vaccination; or
(c) declined influenza vaccination; or
(d) persons with unknown vaccination status or who do not otherwise meet any of the definitions of the above-mentioned numerator categories.
Numerators are to be calculated separately for each of the above groups.</t>
  </si>
  <si>
    <t>Number of HCP who are working in the healthcare facility for at least 1 working day between October 1 and March 31 of the following year, regardless of clinical responsibility or patient contact.  
Denominators are to be calculated separately for: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 / trainees and volunteers: include all adult students / trainees and  volunteers who do not receive a direct paycheck from the reporting facility.</t>
  </si>
  <si>
    <t>None.</t>
  </si>
  <si>
    <t xml:space="preserve"> Electronic Clinical Data, Management Data, Paper Records, Patient Reported Data / Survey</t>
  </si>
  <si>
    <t xml:space="preserve"> Ambulatory Care : Ambulatory Surgery Center (ASC), Ambulatory Care : Clinic / Urgent Care, Ambulatory Care : Clinician Office, Dialysis Facility, Hospital / Acute Care Facility, Post Acute / Long Term Care Facility : Nursing Home / Skilled Nursing Facility</t>
  </si>
  <si>
    <t>End-Stage Renal Disease Quality Incentive Program; Inpatient Psychiatric Hospital Quality Reporting</t>
  </si>
  <si>
    <t>Ambulatory Surgical Center Quality Reporting; Hospital Inpatient Quality Reporting; Inpatient Rehabilitation Facilities Quality Reporting; Long-term Care Hospital Quality Reporting</t>
  </si>
  <si>
    <t>Long-term Care Hospital Quality Reporting: Support Direction; Inpatient Rehabilitation Facilities Quality Reporting: Support direction</t>
  </si>
  <si>
    <t>Hospital Outpatient Quality Reporting: Support; Hospital Value-Based Purchasing: Do Not Support; Inpatient Rehabilitation Facilities Quality Reporting: Support; Physician Quality Reporting System (PQRS): Support</t>
  </si>
  <si>
    <t>0434</t>
  </si>
  <si>
    <t>E0434</t>
  </si>
  <si>
    <t>STK-01: Venous Thromboembolism (VTE) Prophylaxis</t>
  </si>
  <si>
    <t>This measure captures the proportion of ischemic or hemorrhagic stroke patients who received VTE prophylaxis or have documentation why no VTE prophylaxis was given on the day of or the day after hospital admission. This measure is a part of a set of eight nationally implemented measures that address stroke care (STK-2: Discharged on Antithrombotic Therapy, STK-3: Anticoagulation Therapy for Atrial Fibrillation / Flutter, STK-4: Thrombolytic Therapy, STK-5: Antithrombotic Therapy By End of Hospital Day 2, STK-6 Discharged on Statin Medication, STK-8: Stroke Education, and STK-10: Assessed for Rehabilitation) that are used in The Joint Commission’s hospital accreditation and Disease-Specific Care certification programs.</t>
  </si>
  <si>
    <t>Ischemic or hemorrhagic stroke patients who received VTE prophylaxis or have documentation why no VTE prophylaxis was given on the day of or the day after hospital admission.</t>
  </si>
  <si>
    <t>Ischemic or hemorrhagic stroke patients</t>
  </si>
  <si>
    <t>• Less than 18 years of age
• Length of Stay &lt; 2 days 
• Length of Stay &gt; 120 days 
• Comfort measures only documented on day of or day after hospital arrival
• Enrolled in clinical trials related to stroke
• Admitted for elective carotid intervention</t>
  </si>
  <si>
    <t xml:space="preserve"> Administrative claims, Electronic Clinical Data, Electronic Clinical Data : Electronic Health Record, Electronic Clinical Data : Laboratory, Electronic Clinical Data : Pharmacy, Electronic Clinical Data : Registry, Paper Records</t>
  </si>
  <si>
    <t>TJC</t>
  </si>
  <si>
    <t>0435</t>
  </si>
  <si>
    <t>E0435</t>
  </si>
  <si>
    <t>STK 02: Discharged on Antithrombotic Therapy</t>
  </si>
  <si>
    <t>This measure captures the proportion of ischemic stroke patients prescribed antithrombotic therapy at hospital discharge. This measure is a part of a set of eight nationally implemented measures that address stroke care (STK-1: Venous Thromboembolism (VTE) Prophylaxis, STK-3: Anticoagulation Therapy for Atrial Fibrillation / Flutter, STK-4: Thrombolytic Therapy,STK-5: Antithrombotic Therapy By End of Hospital Day 2, STK-6 Discharged on Statin Medication, STK-8: Stroke Education, and STK-10: Assessed for Rehabilitation) that are used in The Joint Commission’s hospital accreditation and Disease-Specific Care certification programs.</t>
  </si>
  <si>
    <t>Ischemic stroke patients prescribed antithrombotic therapy at hospital
discharge</t>
  </si>
  <si>
    <t>Ischemic stroke patients</t>
  </si>
  <si>
    <t>• Less than 18 years of age 
• Length of Stay &gt; 120 days 
• Comfort measures only documented 
• Enrolled in clinical trials related to stroke
• Admitted for elective carotid intervention
• Discharged to another hospital
• Left against medical advice
• Expired
• Discharged to home for hospice care
• Discharged to a health care facility for hospice care
• Documented reason for not prescribing antithrombotic therapy at discharge</t>
  </si>
  <si>
    <t xml:space="preserve"> Administrative claims, Electronic Clinical Data : Electronic Health Record, Electronic Clinical Data : Pharmacy, Electronic Clinical Data : Registry, Paper Records</t>
  </si>
  <si>
    <t>0436</t>
  </si>
  <si>
    <t>E0436</t>
  </si>
  <si>
    <t>STK-03: Anticoagulation Therapy for Atrial Fibrillation / Flutter</t>
  </si>
  <si>
    <t>This measure captures the proportion of ischemic stroke patients with atrial fibrillation / flutter who are prescribed anticoagulation therapy at hospital discharge. This measure is a part of a set of eight nationally implemented measures that address stroke care (STK-1: Venous Thromboembolism (VTE) Prophylaxis, STK-2: Discharged on Antithrombotic Therapy, STK-4: Thrombolytic Therapy, STK-5: Antithrombotic Therapy By End of Hospital Day 2, STK-6 Discharged on Statin Medication, STK-8: Stroke Education, and STK-10: Assessed for Rehabilitation) that are used in The Joint Commission’s hospital accreditation and Disease-Specific Care certification programs.</t>
  </si>
  <si>
    <t>Ischemic stroke patients prescribed anticoagulation therapy at hospital discharge</t>
  </si>
  <si>
    <t>Ischemic stroke patients with with documented atrial fibrillation / flutter.</t>
  </si>
  <si>
    <t>• Less than 18 years of age 
• Length of Stay &gt; 120 days 
• Comfort measures only documented 
• Enrolled in clinical trials related to stroke
• Admitted for elective carotid intervention
• Discharged to another hospital
• Left against medical advice
• Expired
• Discharged to home for hospice care
• Discharged to a health care facility for hospice care
• Documented reason for not prescribing anticoagulation therapy at discharge</t>
  </si>
  <si>
    <t>0437</t>
  </si>
  <si>
    <t>E0437</t>
  </si>
  <si>
    <t>STK 04: Thrombolytic Therapy</t>
  </si>
  <si>
    <t>This measure captures the proportion of acute ischemic stroke patients who arrive at this hospital within 2 hours of time last known well for whom IV t-PA was initiated at this hospital within 3 hours of time last known well.  This measure is a part of a set of eight nationally implemented measures that address stroke care (STK-1: Venous Thromboembolism (VTE) Prophylaxis, STK-2: Discharged on Antithrombotic Therapy, STK-3: Anticoagulation Therapy for Atrial Fibrillation / Flutter, STK-5: Antithrombotic Therapy By End of Hospital Day 2, STK-6 Discharged on Statin Medication, STK-8: Stroke Education, and STK-10: Assessed for Rehabilitation) that are used in The Joint Commission’s hospital accreditation and Disease-Specific Care certification programs.</t>
  </si>
  <si>
    <t>Acute ischemic stroke patients for whom IV thrombolytic therapy was initiated at this hospital within 3 hours (less than or equal to 180 minutes) of time last known well.</t>
  </si>
  <si>
    <t>Acute ischemic stroke patients whose time of arrival is within 2 hours (less than or equal to 120 minutes) of time last known well.</t>
  </si>
  <si>
    <t>• Less than 18 years of age 
• Length of Stay &gt; 120 days 
• Enrolled in clinical trials related to stroke
• Admitted for elective carotid intervention
• Time last known well to arrival in the emergency department greater than 2 hours
• Documented reason for not initiating IV thrombolytic</t>
  </si>
  <si>
    <t>Hospital Inpatient Quality Reporting; Meaningful Use (EHR Incentive Program) - Hospitals, CAHs; Physician Feedback; Physician Quality Reporting System (PQRS)</t>
  </si>
  <si>
    <t>Bridges to Excellence; TJC</t>
  </si>
  <si>
    <t>0438</t>
  </si>
  <si>
    <t>E0438</t>
  </si>
  <si>
    <t>STK 05: Antithrombotic Therapy By End of Hospital Day Two</t>
  </si>
  <si>
    <t>This measure captures the proportion of ischemic stroke patients who had antithrombotic therapy administered by end of hospital day two (with the day of arrival being day 1). This measure is a part of a set of eight nationally implemented measures that address stroke care (STK-1: Venous Thromboembolism (VTE) Prophylaxis, STK-2: Discharged on Antithrombotic Therapy, STK-3: Anticoagulation Therapy for Atrial Fibrillation / Flutter, STK-4: Thrombolytic Therapy, STK-6: Discharged on Statin Medication, STK-8: Stroke Education, and STK-10: Assessed for Rehabilitation) that are used in The Joint Commission’s hospital accreditation and Disease-Specific Care certification programs.</t>
  </si>
  <si>
    <t>Ischemic stroke patients who had antithrombotic therapy administered by
end of hospital day two.</t>
  </si>
  <si>
    <t>• Less than 18 years of age 
• Duration of Stay &lt; 2 days
• Length of Stay &gt; 120 days 
• Comfort measures only documented on the day of or day after hospital arrival
• Enrolled in clinical trials related to stroke
• Admitted for elective carotid intervention
• IV OR IA thrombolytic therapy administered at this hospital or within 24 hours prior to arrival
• Documented reason for not administering antithrombotic therapy by end of hospital day 2</t>
  </si>
  <si>
    <t>Alternative Quality Contract; TJC</t>
  </si>
  <si>
    <t>0439</t>
  </si>
  <si>
    <t>E0439</t>
  </si>
  <si>
    <t>STK-06: Discharged on Statin Medication</t>
  </si>
  <si>
    <t>This measure captures the proportion of ischemic stroke patients with LDL greater than or equal to 100 mg / dL, or LDL not measured, or who were on a lipid-lowering medication prior to hospital arrival who are prescribed statin medication at hospital discharge.  This measure is a part of a set of eight nationally implemented measures that address stroke care (STK-1: Venous Thromboembolism (VTE) Prophylaxis, STK-2: Discharged on Antithrombotic Therapy, STK-3: Anticoagulation Therapy for Atrial Fibrillation / Flutter, STK-4: Thrombolytic Therapy, STK-5: Antithrombotic Therapy By End of Hospital Day 2, STK-8: Stroke Education, and STK-10: Assessed for Rehabilitation) that are used in The Joint Commission’s hospital accreditation and Disease-Specific Care certification programs.</t>
  </si>
  <si>
    <t>Ischemic stroke patients prescribed statin medication at hospital discharge</t>
  </si>
  <si>
    <t>Ischemic stroke patients with an LDL greater than or equal to 100 mg / dL, OR LDL not measured, OR who were on a lipid-lowering medication prior to hospital arrival.</t>
  </si>
  <si>
    <t>• Less than 18 years of age 
• Length of Stay &gt; 120 days 
• Comfort measures only documented 
• Enrolled in clinical trials related to stroke
• Admitted for elective carotid intervention
• Discharged to another hospital
• Left against medical advice
• Expired
• Discharged to home for hospice care
• Discharged to a health care facility for hospice care
• Documented reason for not prescribing statin medication at discharge</t>
  </si>
  <si>
    <t xml:space="preserve"> Administrative claims, Electronic Clinical Data : Electronic Health Record, Electronic Clinical Data : Laboratory, Electronic Clinical Data : Pharmacy, Electronic Clinical Data : Registry, Paper Records</t>
  </si>
  <si>
    <t>0441</t>
  </si>
  <si>
    <t>E0441</t>
  </si>
  <si>
    <t>STK-10: Assessed for Rehabilitation</t>
  </si>
  <si>
    <t>This measure captures the proportion of ischemic or hemorrhagic stroke patients assessed for or who received rehabilitation services during the hospital stay. This measure is a part of a set of eight nationally implemented measures that address stroke care (STK-1: Venous Thromboembolism (VTE) Prophylaxis, STK-2: Discharged on Antithrombotic Therapy, STK-3: Anticoagulation Therapy for Atrial Fibrillation / Flutter, STK-4: Thrombolytic Therapy, STK-5: Antithrombotic Therapy By End of Hospital Day 2, STK-6 Discharged on Statin Medication,  and STK-8: Stroke Education) that are used in The Joint Commission’s hospital accreditation and Disease-Specific Care certification programs.</t>
  </si>
  <si>
    <t>Ischemic or hemorrhagic stroke patients assessed for or who received rehabilitation services.</t>
  </si>
  <si>
    <t>Ischemic or hemorrhagic stroke patients.</t>
  </si>
  <si>
    <t>• Less than 18 years of age 
• Length of Stay &gt; 120 days 
• Comfort measures only documented 
• Enrolled in clinical trials related to stroke
• Admitted for elective carotid intervention
• Discharged to another hospital
• Left against medical advice
• Expired
• Discharged to home for hospice care
• Discharged to a health care facility for hospice care</t>
  </si>
  <si>
    <t>0452</t>
  </si>
  <si>
    <t>E0452</t>
  </si>
  <si>
    <t>Surgery Patients with Perioperative Temperature Management</t>
  </si>
  <si>
    <t>Surgery patients for whom either active warming was used intraoperatively for the purpose of maintaining normothermia or who had at least one body temperature equal to or greater than 96.8° F / 36° C recorded within the 30 minutes immediately prior to or the 15 minutes immediately after Anesthesia End Time.</t>
  </si>
  <si>
    <t>Surgery patients for whom either active warming was used intraoperatively for the purpose of maintaining normothermia or who had at least one body temperature equal to or greater than 96.8° F / 36° C recorded within the 30 minutes immediately prior to or the fifteen minutes immediately after Anesthesia End Time.</t>
  </si>
  <si>
    <t>All patients, regardless of age, undergoing surgical procedures under general or neuraxial anesthesia of 60 minutes duration</t>
  </si>
  <si>
    <t>• Patients who have a length of stay &gt;120 days (all CMS quality measures have this exclusion- has to do with quarterly reporting)
• Patients whose ICD-9-CM principal procedure occurred prior to the date of admission
• Patients whose length of anesthesia was less than 60 minutes
• Patients who did not have general or neuraxial anesthesia 
• Patients with physician / APN / PA documentation of intentional hypothermia for the procedure performed.</t>
  </si>
  <si>
    <t xml:space="preserve"> Paper medical record / flow-sheet</t>
  </si>
  <si>
    <t>Hospital Value-Based Purchasing: Support</t>
  </si>
  <si>
    <t>0453</t>
  </si>
  <si>
    <t>E0453</t>
  </si>
  <si>
    <t>Urinary catheter removed on Postoperative Day 1 (POD1) or Postoperative Day 2 (POD2) with day of surgery being day zero.</t>
  </si>
  <si>
    <t>Surgical patients with urinary catheter removed on Postoperative Day 1 or Postoperative Day 2 with day of surgery being day zero.</t>
  </si>
  <si>
    <t>Number of surgical patients whose urinary catheter is removed on POD1 or POD2 with day of surgery being day zero.</t>
  </si>
  <si>
    <t>All selected surgical patients with a catheter in place postoperatively.</t>
  </si>
  <si>
    <t>Patients less than 18 years of age
Patients who have a length of Stay &gt;120 days
Patients enrolled in clinical trials  
Patients whose ICD-9-CM principal procedure occurred prior to the date of admission
Patients who had a urinary diversion, urethral catheter, suprapubic catheter or had intermittent catheterization prior to hospital arrival. 
Patients who did not have a catheter in place postoperatively. 
Patients who had a urological, gynecological or perineal procedure performed during the admission.
Patients who expired perioperatively. 
Patients whose length of stay was less than two days postoperatively. 
Patients who had physician / APN / PA documentation of a reason for not removing the urinary catheter postoperatively.</t>
  </si>
  <si>
    <t>Hospital Inpatient Quality Reporting; Hospital Value-Based Purchasing; Meaningful Use (EHR Incentive Program) - Hospitals, CAHs; PPS-Exempt Cancer Hospital Quality Reporting</t>
  </si>
  <si>
    <t>Alternative Quality Contract; Wellpoint</t>
  </si>
  <si>
    <t>0468</t>
  </si>
  <si>
    <t>E0468</t>
  </si>
  <si>
    <t>Hospital 30-day, all-cause, risk-standardized mortality rate (RSMR) following pneumonia hospitalization</t>
  </si>
  <si>
    <t>The measure estimates a hospital-level risk-standardized mortality rate (RSMR) defined as death for any cause within 30 days of the admission date for the index hospitalization for patients discharged from the hospital with a principal diagnosis of pneumonia.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t>
  </si>
  <si>
    <t>The outcome for this measure is 30-day all-cause mortality. We define all-cause mortality as death from any cause within 30 days of the index admission date for patients discharged from the hospital with a principal diagnosis of pneumonia.
The numerator of the risk-adjusted ratio is the predicted number of deaths within 30 days given the hospital’s performance with its observed case mix. The term “predicted” describes the numerator result, which is calculated using the hospital-specific intercept term. (See details below in the 2a1.13 Statistical risk model and variables.)</t>
  </si>
  <si>
    <t>The cohort includes admissions for patients 18 and over hospitalized for pneumonia. The measure is currently publicly reported by CMS for patients 65 years and older who are either enrolled in Medicare FFS and admitted to non-federal , or admitted to VA hospitals.
The measure includes admissions for patients discharged from the hospital with a principal diagnosis of pneumonia and with a complete claims history for the 12 months prior to admission. If a patient has more than one pneumonia admission in a year, one hospitalization is randomly selected for inclusion in the measure.</t>
  </si>
  <si>
    <t>The measure excludes admissions for patients: 
For all cohorts, the measure excludes admissions for patients:
• discharged alive on the day of admission or the following day and did not get transferred (because it is unlikely they had a significant pneumonia diagnosis); 
• transferred from another acute care hospital (because the death is attributed to the hospital where the patient was initially admitted); 
• with inconsistent or unknown vital status or other unreliable data (e.g. date of death precedes admission date);
• discharged against medical advice (AMA) (because providers did not have the opportunity to deliver full care and prepare the patient for discharge); 
For Medicare FFS patients, the measure additionally excludes admissions for patients:
• enrolled in the Medicare Hospice program any time in the 12 months prior to the index hospitalization including the first day of the index admission (since it is likely these patients are continuing to seek comfort measures only);</t>
  </si>
  <si>
    <t>Alternative Quality Contract; AmeriHealth Mercy Family of Companies</t>
  </si>
  <si>
    <t>0469</t>
  </si>
  <si>
    <t>E0469</t>
  </si>
  <si>
    <t>PC-01 Elective Delivery</t>
  </si>
  <si>
    <t>This measure assesses patients with elective vaginal deliveries or elective cesarean sections at &gt;= 37 and &lt; 39 weeks of gestation completed. This measure is a part of a set of five nationally implemented measures that address perinatal care (PC-02: Cesarean Section, PC-03: Antenatal Steroids, PC-04: Health Care-Associated Bloodstream Infections in Newborns, PC-05: Exclusive Breast Milk Feeding)</t>
  </si>
  <si>
    <t>Patients with elective deliveries with ICD-9-CM Principal Procedure Code or ICD-9-CM Other Procedure Codes for one or more of the following: 
• Medical induction of labor as defined in Appendix A, Table 11.05 available at: http: /  / manual.jointcommission.org 
• Cesarean section as defined in Appendix A, Table 11.06  while not in  Labor or experiencing Spontaneous Rupture of Membranes available at: http: /  / manual.jointcommission.org</t>
  </si>
  <si>
    <t>Patients delivering newborns with &gt;= 37 and &lt; 39 weeks of gestation completed</t>
  </si>
  <si>
    <t>• ICD-9-CM Principal Diagnosis Code or ICD-9-CM Other Diagnosis Codes for conditions possibly justifying elective delivery prior to 39 weeks gestation as defined in Appendix A, Table 11.07
• Less than 8 years of age 
• Greater than or equal to 65 years of age 
• Length of Stay &gt;120 days 
• Enrolled in clinical trials
•       Prior uterine surgery 
•       Gestational Age &lt; 37 or &gt;= 39 weeks</t>
  </si>
  <si>
    <t>Hospital Inpatient Quality Reporting; Initial Core Set of Health Care Quality Measures for Medicaid-Eligible Adults; Meaningful Use (EHR Incentive Program) - Hospitals, CAHs</t>
  </si>
  <si>
    <t>TJC; Buying Value core ambulatory measure</t>
  </si>
  <si>
    <t>Hospital Inpatient Quality Reporting: Support; MU-Stage 2 (Hospital): Support</t>
  </si>
  <si>
    <t>0471</t>
  </si>
  <si>
    <t>MUC</t>
  </si>
  <si>
    <t>E0471</t>
  </si>
  <si>
    <t>PC-02 Cesarean Section</t>
  </si>
  <si>
    <t>This measure assesses the number of nulliparous women with a term, singleton baby in a vertex position delivered by cesarean section.  This measure is part of a set of five nationally implemented measures that address perinatal care (PC-01: Elective Delivery, PC-03: Antenatal Steroids, PC-04: Health Care-Associated Bloodstream Infections in Newborns, PC-05: Exclusive Breast Milk Feeding).</t>
  </si>
  <si>
    <t>Patients with cesarean sections with ICD-9-CM Principal Procedure Code or ICD-9-CM Other Procedure Codes for cesarean section as defined in Appendix A, Table 11.06 available at:  
http: /  / manual.jointcommission.org</t>
  </si>
  <si>
    <t>Nulliparous patients delivered of a live term singleton newborn in vertex presentation</t>
  </si>
  <si>
    <t>• ICD-9-CM Principal Diagnosis Code or ICD-9-CM Other Diagnosis Codes for contraindications to vaginal delivery as defined in Appendix A, Table 11.09
• Less than 8 years of age 
• Greater than or equal to 65 years of age 
• Length of Stay &gt;120 days 
• Enrolled in clinical trials
•       Gestational Age &lt; 37 weeks</t>
  </si>
  <si>
    <t>Hospital Inpatient Quality Reporting; Physician Compare; Physician Feedback; Physician Quality Reporting System (PQRS); Value-Based Payment Modifier Program</t>
  </si>
  <si>
    <t>Children’s Health Insurance Program Reauthorization Act Quality Reporting</t>
  </si>
  <si>
    <t>TJC, Buying Value Ambulatory Core Measure</t>
  </si>
  <si>
    <t>0475</t>
  </si>
  <si>
    <t>E0475</t>
  </si>
  <si>
    <t>Hepatitis B Vaccine Coverage Among All Live Newborn Infants Prior to Hospital or Birthing Facility Discharge</t>
  </si>
  <si>
    <t>Percent of live newborn infants that receive hepatitis B vaccination before discharge at each single hospital / birthing facility during given time period (one year).</t>
  </si>
  <si>
    <t>The number of live newborn infants administered hepatitis B vaccine prior to discharge from the hospital / birthing facility ("birth dose" of hepatitis B vaccine).</t>
  </si>
  <si>
    <t>The number of live newborn infants born at the hospital / birthing facility during the reporting window (one calendar year)</t>
  </si>
  <si>
    <t>a. Determine number of live newborn infants born at the hospital / birthing facility whose parent / guardian refused hepatitis B birth dose and exclude from the denominator. ICD-10 code for this information will include the following(link: http: /  / www.icd10data.com / ICD10CM / Codes / Z00-Z99 / Z20-Z28 / Z28- /  Z28):
i. Z28.82   Immunization not carried out because of caregiver refusal</t>
  </si>
  <si>
    <t xml:space="preserve"> Administrative claims, Electronic Clinical Data, Electronic Clinical Data : Electronic Health Record, Electronic Clinical Data : Pharmacy, Electronic Clinical Data : Registry</t>
  </si>
  <si>
    <t>Clinician : Group / Practice, Clinician : Individual, Facility, Health Plan</t>
  </si>
  <si>
    <t>Hospital Inpatient Quality Reporting; Meaningful Use (EHR Incentive Program) - Hospitals, CAHs; Physician Compare; Physician Feedback; Physician Quality Reporting System (PQRS); Value-Based Payment Modifier Program</t>
  </si>
  <si>
    <t>0495</t>
  </si>
  <si>
    <t>E0495</t>
  </si>
  <si>
    <t>Time-Limited</t>
  </si>
  <si>
    <t>Median Time from ED Arrival to ED Departure for Admitted ED Patients</t>
  </si>
  <si>
    <t>Median time from emergency department arrival to time of departure from the emergency room for patients admitted to the facility from the emergency department</t>
  </si>
  <si>
    <t>Time (in minutes) from ED arrival to ED departure for patients admitted to the facility from the emergency department</t>
  </si>
  <si>
    <t>Patients less than 18 years of age</t>
  </si>
  <si>
    <t xml:space="preserve"> Ambulatory Care : Emergency Dept</t>
  </si>
  <si>
    <t>Hospital Value-Based Purchasing: Support Direction</t>
  </si>
  <si>
    <t>0497</t>
  </si>
  <si>
    <t>E0497</t>
  </si>
  <si>
    <t>Admit Decision Time to ED Departure Time for Admitted Patients</t>
  </si>
  <si>
    <t>Median time from admit decision time to time of departure from the emergency department for emergency department patients admitted to inpatient status</t>
  </si>
  <si>
    <t>Time (in minutes) from admit decision time to time of departure from the emergency department for emergency department patients admitted to inpatient status.</t>
  </si>
  <si>
    <t>0505</t>
  </si>
  <si>
    <t>E0505</t>
  </si>
  <si>
    <t>Hospital 30-day all-cause risk-standardized readmission rate (RSRR) following acute myocardial infarction (AMI) hospitalization.</t>
  </si>
  <si>
    <t>The measure estimates a hospital-level 30-day risk-standardized readmission rate (RSRR) for patients discharged from the hospital with a principal diagnosis of acute myocardial infarction (AMI). The outcome is defined as readmission for any cause within 30 days of the discharge date for the index admission,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 
The primary update to this measure since it was last reviewed at NQF is a more comprehensive specification of planned readmission as described within this application and in the accompanying report, Re-specifying the Hospital 30-Day Acute Myocardial Infarction, Heart Failure, and Total Hip / Knee Arthroplasty Readmission Measures by adding a Planned Readmission Algorithm.</t>
  </si>
  <si>
    <t>The outcome for this measure is 30-day readmission. We define readmission as an inpatient admission for any cause, with the exception of certain planned readmissions, within 30 days from the date of discharge from the index AMI admission. If a patient has more than one admission (for any reason) within 30 days of the date of discharge of the index admission, only one was counted as a readmission. For more details on how planned readmissions were identified and removed from the outcome, please refer to the attached report, Re-specifying the Hospital 30-Day Acute Myocardial Infarction, Heart Failure, and Total Hip / Knee Arthroplasty Readmission Measures by adding a Planned Readmission Algorithm.</t>
  </si>
  <si>
    <t>The target population for this measure is patients aged 18 years and older hospitalized for AMI. The measure is currently publicly reported by CMS for those 65 years and older who are either Medicare FFS beneficiaries admitted to non-federal hospitals or patients admitted to VA hospitals.
The measure includes admissions for patients discharged from the hospital with a principal diagnosis of AMI and with a complete claims history for the 12 months prior to admission. 
As noted above, this measure can also be used for an all-payer population aged 18 years and older. We have explicitly tested the measure in both patients aged 18+ years and those aged 65+ years. We have attached a report detailing our all-payer testing for this measure.</t>
  </si>
  <si>
    <t>For all cohorts, the measure excludes admissions for patients:
• with an in-hospital death (because they are not eligible for readmission);
• transferred to another acute care hospital (because the readmission is attributed to the hospital that discharges the patient to a non-acute setting); 
• discharged against medical advice (AMA) (because providers did not have the opportunity to deliver full care and prepare the patient for discharge); 
• admitted with AMI within 30 days of discharge from a qualifying index admission (Admissions within 30 days of discharge of an index admission will be considered readmissions. No admission is counted as a readmission and an index admission. The next eligible admission after the 30-day time period following an index admission will be considered another index admission.)
For Medicare FFS patients, the measure additionally excludes admissions for patients:
• without at least 30 days post-discharge enrollment in FFS Medicare (because the 30-day readmission outcome cannot be assessed in this group).</t>
  </si>
  <si>
    <t>Centers for Medicare and Medicaid Services (CMS)</t>
  </si>
  <si>
    <t>Bridges to Excellence; AmeriHealth Mercy Family of Companies; URAC Health Plan with Health Insurance Exchange</t>
  </si>
  <si>
    <t>0506</t>
  </si>
  <si>
    <t>E0506</t>
  </si>
  <si>
    <t>Hospital 30-day, all-cause, risk-standardized readmission rate (RSRR) following pneumonia hospitalization</t>
  </si>
  <si>
    <t>The measure estimates a hospital-level risk-standardized readmission rate (RSRR) defined as unplanned readmissions for any cause within 30 days of the discharge date for the index hospitalization for patients discharged from the hospital with a principal diagnosis of pneumonia.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 
Since NQF-endorsement, the measure has been tested and shown to perform well in an all-payer population aged 18 and older and has been re-specified for this broader age group. The full details of the all-payer analysis and testing are attached.</t>
  </si>
  <si>
    <t>The outcome for this measure is 30 day all-cause readmission. We define all-cause readmission as an inpatient admission for any cause, with the exception of planned readmissions, within 30 days from the date of discharge from the index pneumonia admission. If a patient has one or more admissions (for any reason) within 30 days of the date of discharge of the index admission, only one was counted as a readmission.  For the detailed definition of planned readmissions, please refer to the attached report, Respecifying the Hospital 30-Day Pneumonia and 30-Day Chronic Obstructive Pulmonary Disease Readmission Measures by adding a Planned Readmission Algorithm.
The numerator of the risk-adjusted ratio is the predicted number of readmissions within 30 days given the hospital’s performance with its observed case mix. The term “predicted” describes the numerator result, which is calculated using the hospital-specific intercept term. (See details below in the 2a1.13 Statistical risk model and variables.)</t>
  </si>
  <si>
    <t>The cohort includes admissions for patients 18 and over hospitalized for pneumonia. The measure is currently publicly reported by CMS for patients 65 years and older who are either enrolled in Medicare FFS and admitted to non-federal hospitals, or admitted to VA hospitals.
The measure includes admissions for patients discharged from the hospital with a principal diagnosis of pneumonia and with a complete claims history for the 12 months prior to admission.</t>
  </si>
  <si>
    <t>The measure excludes admissions for patients: 
For all cohorts, the measure excludes admissions for patients:
• with an in-hospital death (because they are not eligible for readmission);
• transferred to another acute care hospital (because the readmission is attributed to the hospital that discharges the patient to a non-acute setting); 
• discharged against medical advice (AMA) (because providers did not have the opportunity to deliver full care and prepare the patient for discharge); 
• admitted with pneumonia within 30 days of discharge from a qualifying index admission (Admissions within 30 days of discharge of an index admission will be considered readmissions. No admission is counted as a readmission and an index admission. The next eligible admission after the 30-day time period following an index admission will be considered another index admission.)
For Medicare FFS patients, the measure additionally excludes admissions for patients:
• without at least 30 days post-discharge enrollment in FFS Medicare (because the 30-day readmission outcome cannot be assessed in this group).</t>
  </si>
  <si>
    <t>eValue8</t>
  </si>
  <si>
    <t>0527</t>
  </si>
  <si>
    <t>E0527</t>
  </si>
  <si>
    <t>Prophylactic antibiotic received within 1 hour prior to surgical incision</t>
  </si>
  <si>
    <t>Surgical patients with prophylactic antibiotics initiated within one hour prior to surgical incision. Patients who received vancomycin or a fluoroquinolone for prophylactic antibiotics should have the antibiotics initiated within two hours prior to surgical incision. Due to the longer infusion time required for vancomycin or a fluoroquinolone, it is acceptable to start these antibiotics within two hours prior to incision time.</t>
  </si>
  <si>
    <t>Number of surgical patients with prophylactic antibiotics initiated within one hour prior to surgical incision (two hours if receiving vancomycin, in Appendix C, Table 3.8, or a fluoroquinolone, in Appendix C, Table 3.10).</t>
  </si>
  <si>
    <t>All selected surgical patients with no evidence of prior infection. Table 5.10 is the complete table of selected major surgeries</t>
  </si>
  <si>
    <t>Patients less than 18 years of age
Patients who have a Length of Stay greater than 120 days
Patients who had a hysterectomy and a caesarean section performed during this hospitalization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 / advanced practice nurse / physician assistant (physician / APN / PA) documented infection prior to surgical procedure of interest
Patients who had other procedures requiring general or spinal anesthesia that occurred within 3 days (4 days for CABG or Other Cardiac Surgery) prior to or after the procedure of interest (during separate surgical episodes) during this hospital stay
Patients who were receiving antibiotics more than 24 hours prior to surgery
Patients who were receiving antibiotics within 24 hours prior to arrival (except colon surgery patients taking oral prophylactic antibiotics)</t>
  </si>
  <si>
    <t xml:space="preserve"> Electronic administrative data / claims, Electronic Health / Medical Record, Paper medical record / flow-sheet</t>
  </si>
  <si>
    <t>Can be measured at all levels, Facility / Agency, Population : National, Program : QIO</t>
  </si>
  <si>
    <t>0528</t>
  </si>
  <si>
    <t>E0528</t>
  </si>
  <si>
    <t>Prophylactic antibiotic selection for surgical patients</t>
  </si>
  <si>
    <t>Surgical patients who received prophylactic antibiotics consistent with current guidelines (specific to each type of surgical procedure).</t>
  </si>
  <si>
    <t>Surgical patients who received recommended prophylactic antibiotics for specific surgical procedures</t>
  </si>
  <si>
    <t>All selected surgical patients with no evidence of prior infection.
Included Populations:
An ICD-9-CM Principal Procedure Code of selected surgeries (as defined in Appendix A, Table 5.10 for ICD-9-CM codes).
AND
An ICD-9-CM Principal Procedure Code of selected surgeries (as defined in Appendix A, Table 5.01-5.08 for ICD-9-CM codes).</t>
  </si>
  <si>
    <t>Excluded Populations:
Patients less than 18 years of age
Patients who have a length of Stay greater than 120 days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 / advanced practice nurse / physician assistant (physician / APN / PA) documented infection prior to surgical procedure of interest
Patients who expired perioperatively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did not receive any antibiotics before or during surgery, or within 24 hours after Anesthesia End Time (i.e., patient did not receive prophylactic antibiotics)
Patients who did not receive any antibiotics during this hospitalization</t>
  </si>
  <si>
    <t>Hospital Inpatient Quality Reporting; Hospital Value-Based Purchasing; Meaningful Use (EHR Incentive Program) - Hospitals, CAHs; PPS-Exempt Cancer Hospital Quality Reporting; HRSA</t>
  </si>
  <si>
    <t>0529</t>
  </si>
  <si>
    <t>E0529</t>
  </si>
  <si>
    <t>Prophylactic antibiotics discontinued within 24 hours after surgery end time</t>
  </si>
  <si>
    <t>Surgical patients whose prophylactic antibiotics were discontinued within 24 hours after Anesthesia End Time (48 hours for CABG or Other Cardiac Surgery). The Society of Thoracic Surgeons (STS) Practice Guideline for Antibiotic Prophylaxis in Cardiac Surgery (2006) indicates that there is no reason to extend antibiotics beyond 48 hours for cardiac surgery and very explicitly states that antibiotics should not be extended beyond 48 hours even with tubes and drains in place for cardiac surgery.</t>
  </si>
  <si>
    <t>Number of surgical patients whose prophylactic antibiotics were discontinued within 24 hours after Anesthesia End Time (48 hours for CABG or Other Cardiac Surgery).</t>
  </si>
  <si>
    <t>All selected surgical patients with no evidence of prior infection.
Included Populations:
An ICD-9-CM Principal Procedure Code of selected surgeries (as defined in Appendix A, Table 5.10 for ICD-9-CM codes)
AND
An ICD-9-CM Principal Procedure Code of selected surgeries (as defined in Appendix A, Table 5.01-5.08 for ICD-9-CM codes)</t>
  </si>
  <si>
    <t>Excluded Populations:
Patients less than 18 years of age
Patients who have a length of Stay greater than 120 days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 / advanced practice nurse / physician assistant (physician / APN / PA) documented infection prior to surgical procedure of interest
Patients who expired perioperatively
Patients who had other procedures requiring general or spinal anesthesia that occurred within three days (four days for CABG or Other Cardiac Surgery) prior to or after the procedure of interest (during separate surgical episodes) during this hospital stay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did not receive any antibiotics during this hospitalization.
Patients who received urinary antiseptics only (as defined in Appendix C, Table 3.11)
Patients with Reasons to Extend Antibiotics.</t>
  </si>
  <si>
    <t>0531</t>
  </si>
  <si>
    <t>E0531</t>
  </si>
  <si>
    <t>Patient Safety for Selected Indicators</t>
  </si>
  <si>
    <t>A composite measure of potentially preventable adverse events for selected indicators</t>
  </si>
  <si>
    <t>Number of potentially preventable adverse events</t>
  </si>
  <si>
    <t>Number of eligible discharges (all indicators limited to the adult population)</t>
  </si>
  <si>
    <t>Indicator specific</t>
  </si>
  <si>
    <t xml:space="preserve"> Electronic administrative data / claims</t>
  </si>
  <si>
    <t>Hospital Acquired Condition Reduction Program; Hospital Inpatient Quality Reporting; Hospital Value-Based Purchasing</t>
  </si>
  <si>
    <t>Hospital Inpatient Quality Reporting: Support; Hospital Value-Based Purchasing: Do Not Support</t>
  </si>
  <si>
    <t>0639</t>
  </si>
  <si>
    <t>E0639</t>
  </si>
  <si>
    <t>Statin Prescribed at Discharge</t>
  </si>
  <si>
    <t>Percent of acute myocardial infarction (AMI) patients who are prescribed a statin at hospital discharge.</t>
  </si>
  <si>
    <t>AMI patients who are prescribed a statin medication at hospital discharge.</t>
  </si>
  <si>
    <t>AMI patients (International Classification of Diseases, 9th revision, Clinical Modification [ICD-9-CM] principal diagnosis code of AMI: 410.00, 410.01, 410.10, 410.11, 410.20, 410.21, 410.30, 410.31, 410.40, 410.41, 410.50, 410.51, 410.60, 410.61, 410.70, 410.71, 410.80, 410.81, 410.90, 410.91)</t>
  </si>
  <si>
    <t>• Patients less than 18 years of age
• Patients who have a Length of Stay greater than 120 days
• Patients with Comfort Measures Only documented 
• Patients enrolled in clinical trials
• Patients discharged to another hospital
• Patients who left against medical advice
• Patients who expired 
• Patients discharged to home for hospice care
• Patients discharged to a health care facility for hospice care
• Patients with LDL less than 100 mg / dL within the first 24 hours after hospital arrival or 30 days prior to hospital arrival and not discharged on a statin
• Patients with a Reason For Not Prescribing Statin Medication at Discharge</t>
  </si>
  <si>
    <t xml:space="preserve"> Paper Records</t>
  </si>
  <si>
    <t>MU-Stage 2 (Hospital): Support; Hospital Value-Based Purchasing: Support</t>
  </si>
  <si>
    <t>Meaningful Use (EHR Incentive Program) - Hospitals, CAHs: Phased Removal; Hospital Inpatient Quality Reporting: Phased Removal</t>
  </si>
  <si>
    <t>0753</t>
  </si>
  <si>
    <t>E0753</t>
  </si>
  <si>
    <t>American College of Surgeons – Centers for Disease Control and Prevention (ACS-CDC) Harmonized Procedure Specific Surgical Site Infection (SSI) Outcome Measure</t>
  </si>
  <si>
    <t>Prototype measure for the facility adjusted Standardized Infection Ratio (SIR) of deep incisional and organ / 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This prototype measure is intended for time-limited use and is proposed as a first step toward a more comprehensive SSI measure or set of SSI measures that include additional surgical procedure categories and expanded SSI risk-adjustment by procedure type.  This single prototype measure is applied to two operative procedures, colon surgeries and abdominal hysterectomies, and the measure yields separate SIRs for each procedure.</t>
  </si>
  <si>
    <t>Deep incisional primary (DIP) and organ / 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Case accrual will be guided by sampling algorithms as described below.</t>
  </si>
  <si>
    <t>Using multivariable logistic regression models for colon surgeries and abdominal hysterectomies, the expected number of SSIs is obtained. These expected numbers are summed by facility and surgical procedure and used as the denominator of this measure (see also 2a.8).</t>
  </si>
  <si>
    <t>Persons under the age of 18, those having a procedure performed on an outpatient basis, those with ASA Class VI (6) are excluded.  In the NHSN, patients without primary closure of the surgical incision are not considered eligible cases and are excluded- the NSQIP will match this practice for this measure, although this is not standard practice within the NSQIP.</t>
  </si>
  <si>
    <t xml:space="preserve"> Electronic Clinical Data, Electronic Health / Medical Record, Lab data, Paper medical record / flow-sheet, Special or unique data</t>
  </si>
  <si>
    <t>Facility / Agency, Population : National, Population : states</t>
  </si>
  <si>
    <t>Hospital Acquired Condition Reduction Program; Hospital Inpatient Quality Reporting; Hospital Value-Based Purchasing; PPS-Exempt Cancer Hospital Quality Reporting</t>
  </si>
  <si>
    <t>ACS NSQIP</t>
  </si>
  <si>
    <t>Hospital Acquired Condition Payment Reduction: Support; Hospital Value-Based Purchasing: Support; PPS-Exempt Cancer Hospital Quality Reporting: Support</t>
  </si>
  <si>
    <t>1550</t>
  </si>
  <si>
    <t>E1550</t>
  </si>
  <si>
    <t>Hospital-level risk-standardized complication rate (RSCR) following elective primary total hip arthroplasty (THA) and total knee arthroplasty (TKA)</t>
  </si>
  <si>
    <t>This measure estimates hospital risk-standardized complication rates (RSCRs) associated with primary elective THA and TKA in patients 65 years and older. The measure uses Medicare claims data to identify complications occurring from the date of index admission to 90 days post date of the index admission.</t>
  </si>
  <si>
    <t>This outcome measure does not have a traditional numerator and denominator like a core process measure (e.g., percentage of adult patients with diabetes aged 18-75 years receiving one or more hemoglobin A1c tests per year); thus, we are using this field to define the outcome (i.e. adverse events) following THA and / or TKA procedures. 
This measure estimates hospital risk-standardized complication rates (RSCRs) associated with primary elective THA and TKA in patients 65 years and older. The measure uses Medicare claims data to identify complications occurring from the date of index admission to 90 days post-date of the index admission.</t>
  </si>
  <si>
    <t>This outcome measure does not have a traditional numerator and denominator like a core process measure (e.g., percentage of adult patients with diabetes aged 18-75 years receiving one or more hemoglobin A1c tests per year); thus, we use this field to define the measure cohort.
The target population for this measure includes admissions for patients at least 65 years of age undergoing elective primary THA and / or TKA procedures.</t>
  </si>
  <si>
    <t>In order to identify a homogenous cohort of patients undergoing elective surgeries, after selecting admissions meeting the above inclusion criteria, the measure excludes index admissions:
-With a femur, hip, or pelvic fracture coded as the principal discharge diagnosis 
-Undergoing partial hip arthroplasty (PHA) procedures (with a concurrent THA / TKA)
-Undergoing revision procedures (with a concurrent THA / TKA) 
-Undergoing resurfacing procedures (with a concurrent THA / TKA)
-With a mechanical complication coded as the principal discharge diagnosis 
-With a malignant neoplasm of the pelvis, sacrum, coccyx, lower limbs, or bone / bone marrow or a disseminated malignant neoplasm coded as the principal discharge diagnosis 
-With a procedure code for removal of implanted devices / prostheses 
After excluding the above admissions to select elective primary THA / TKA procedures, the measure also excludes admissions for patients: 
-Without at least 12 months pre-index admission enrollment in Medicare FFS (to ensure a full year of administrative data for risk adjustment)
-Who were transferred in to the index hospital (because it is likely that the procedure is not elective or that the admission is associated with an acute condition)
-Who left the hospital against medical advice (AMA) (because providers did not have the opportunity to deliver full care and prepare the patient for discharge)
-With more than two THA / TKA procedures codes during the index admission (because it is highly unlikely that patients would receive more than two elective THA / TKA procedures in one hospitalization, and this may reflect a coding error)
Finally, the measure randomly selects one index admission for patients with multiple admissions in a calendar year and excludes other eligible index admissions not randomly selected for that year.</t>
  </si>
  <si>
    <t>1551</t>
  </si>
  <si>
    <t>E1551</t>
  </si>
  <si>
    <t>Hospital-level 30-day, all-cause risk-standardized readmission rate (RSRR) following elective primary total hip arthroplasty (THA) and / or total knee arthroplasty (TKA)</t>
  </si>
  <si>
    <t>This measure estimates hospital-level 30-day RSRRs following elective primary THA and / or TKA in patients 65 years and older. The outcome is defined as readmission for any cause within 30 days of the discharge date for the index hospitalization, excluding a specified set of planned readmissions. The primary updates to the measure since December 2011 NQF endorsement are:
1) Revision of cohort codes to exclude the following:
- ICD-9 procedure codes for removal of old implanted devices / prosthesis (78.65, 78.66, 78.67, 80.05, 80.06, 80.09) [these codes use to define patients undergoing more technically complex procedures and who may be at higher risk for complications]
-Additional ICD-9 codes for femur fractures (821.2, 821.20, 821.21, 821.22, 821.23, 821.29, 821.3, 821.30, 821.31, 821.32, 821.33, 821.39) [expands codes used to define patients with underlying fracture, who require more technically complex procedures and may be at higher risk for complications]
-ICD-9 codes for malignant bony neoplasms (170.6, 170.7, 195.3, 198.5, 199.0) [patients with malignant bony neoplasms are at increased risk for readmission and the THA / TKA procedure may not be elective]
This revision was based on additional clinical review in response to NQF public comments. 
2) Expansion of the readmissions identified as planned.
A detailed list of the changes to the measure specifications is provided in the document titled “2012 Updates to the THA-TKA readmission measure  1551.pdf”.</t>
  </si>
  <si>
    <t>This outcome measure does not have a traditional numerator and denominator like a core process measure (e.g., percentage of adult patients with diabetes aged 18-75 years receiving one or more hemoglobin A1c tests per year); thus, we are using this field to define the readmission outcome.
The outcome for this measure is a readmission to any acute care hospital, for any reason, with the exception of certain planned readmissions, occurring within 30 days of the discharge date of the index hospitalization. For more details on how planned readmissions were identified and removed from the outcome, please refer to the attached report, Re-specifying the Hospital 30-Day Acute Myocardial Infarction, Heart Failure, and Total Hip / Knee Arthroplasty Readmission Measures by adding a Planned Readmission Algorithm.</t>
  </si>
  <si>
    <t>The target population for this measure includes admissions for patients at least 65 years of age undergoing elective primary THA and / or TKA procedures</t>
  </si>
  <si>
    <t>In order to identify a cohort of elective THA and / or TKA procedures, the measure excludes admissions for patients:
1. With a femur, hip or pelvic fracture coded in the principal discharge diagnosis field for the index admission i.e. presence of one of the following diagnosis codes: 733.10, 733.14, 733.15, 733.19, 733.8, 733.81, 733.82, 733.95, 733.96, 733.97, 808.0, 808.1, 808.2, 808.3, 808.41, 808.42, 808.43, 808.49, 808.50, 808.51, 808.52, 808.53, 808.8, 820, 820.0, 820.00, 820.01, 820.02, 820.03, 820.09, 820.1, 820.10, 820.11, 820.12, 820.13, 820.19, 820.2, 820.20, 820.21, 820.22, 820.3, 820.30, 820.31, 820.32, 820.8, 820.9, 821, 821.0, 821.00, 821.01, 821.1, 821.10, 821.11, 821.2, 821.20, 821.21, 821.22, 821.23, 821.29, 821.3, 821.30, 821.31, 821.32, 821.33, 821.39 
Rationale: THA procedures are not elective in these patients, and these patients are at higher risk for mortality, complication and readmission.
2. Undergoing revision procedures (with a concurrent THA / TKA) 
Presence of one of the following procedure codes: 81.53, 81.55, 81.59, 00.70, 00.71, 00.72, 00.73, 00.80, 00.81, 00.82, 00.83, 00.84
Rationale: Revision procedures may be performed at a disproportionately small number of hospitals and such procedures carry a higher risk category for mortality, complication, and readmission.
3. Undergoing partial hip arthroplasty procedures (with a concurrent THA / TKA)
Presence of the following procedure code: 81.52
Rationale: Partial arthroplasties are primarily done for hip fractures and are typically performed on patients who are older, frailer, and have more comorbid conditions. 
4. Undergoing resurfacing procedures (with a concurrent THA / TKA)
Presence of one of the following procedure codes: 00.85, 00.86, 00.87
Rationale: Resurfacing procedures are a different type of procedure involving only the joint’s articular surface. Resurfacing procedures are typically performed on younger, healthier patients.
5. With a mechanical complication coded in the principal discharge diagnosis field of the index admission
Presence of one of the following procedure codes: 996.4, 996.40, 996.41, 996.42, 996.43, 996.44, 996.45, 996.46, 996.47, 996.49, 996.77, 996.78
Rationale: A complication coded as the principal discharge diagnosis suggests the procedure was more likely the result of a previous procedure and indicates the complication was present on admission. These patients may require more technically complex arthroplasty procedures, and may be at increased risk for complications, particularly mechanical complications.
6. With a procedure code for removal of implanted devices / prostheses
Presence of one of the following procedure codes: 78.65, 78.66, 78.67, 80.05, 80.06, 80.09
Rationale: Elective procedures performed in these patients may be more complicated.
7. With a malignant neoplasm of the pelvis, sacrum, coccyx, lower limbs, or bone / bone marrow or a disseminated malignant neoplasm coded in the principal discharge diagnosis field for the index admission
Presence of one of the following procedure codes: 170.6, 170.7, 170.9, 195.3, 195.5, 198.5, 199.0
Rationale: Patients with these malignant neoplasms are at increased risk for readmission, and the procedure may not be elective.
After excluding the above admissions to select elective primary THA / TKA procedures, the measure also excludes admissions for patients: 
8. Without at least 12 months pre-index admission enrollment in Medicare FFS
Rationale: Appropriate risk adjustment requires uniform data availability of pre-operative comorbidity.
9. Without at least 30-days post-discharge enrolment in Medicare FFS
Rationale: The 30-day readmission outcome cannot be assessed for the standardized time period.
10. Who are transferred in to the index hospital 
Rationale: If the patient is transferred from another acute care facility to the hospital where the index procedure occurs, it is likely that the procedure is not elective or that the admission is associated with an acute condition.
11. Who were admitted for the index procedure and subsequently transferred to another acute care facility  
Rationale: Attribution of readmission to the index hospital would not be possible in these cases, since the index hospital performed the procedure but another hospital discharged the patient to the non-acute care setting.
12. Who leave against medical advice (AMA)
Rationale: Hospitals and physicians do not have the opportunity to provide the highest quality care for these patients.
13. With more than two THA / TKA procedures codes during the index hospitalization
Rationale: Although clinically possible, it is highly unlikely that patients would receive more than two elective THA / TKA procedures in one hospitalization and this may reflect a coding error. 
14. Who die during the index admission
Rationale:  Patients who die during the initial hospitalization are not eligible for readmission.
Additional otherwise qualifying THA and / or TKA admissions that occurred within 30 days of discharge date of an earlier index admission are not considered as index admissions (they are considered as potential planned readmissions and excluded from the outcome).</t>
  </si>
  <si>
    <t>Centers for Medicare &amp; Medicaid Services (CMS)</t>
  </si>
  <si>
    <t>1653</t>
  </si>
  <si>
    <t>E1653</t>
  </si>
  <si>
    <t>Pneumococcal Immunization</t>
  </si>
  <si>
    <t>Inpatients age 65 years and older and 5-64 years of age who have a high risk condition who are screened for Pneumococcal Vaccine status and vaccinated prior to discharge if indicated.</t>
  </si>
  <si>
    <t>Inpatient discharges who were screened for pneumococcal vaccine status and received pneumococcal vaccine prior to discharge if indicated.</t>
  </si>
  <si>
    <t>Inpatient discharges 65 years of age and older and 5-64 years of age who have a high risk condition.</t>
  </si>
  <si>
    <t>Excluded patients consist of the following; Patients who expire prior to hospital discharge, patients with an organ transplant during the current hospitalization, pregnant women, patients who have a length of stay greater than 120 days, patients who are transferred or discharged to another acute care hospital and patients who leave against medical advice (AMA).  See attachments of the ICD-9 and ICD-10 tables for transplants and pregnancy.</t>
  </si>
  <si>
    <t>Hospital / Acute Care Facility</t>
  </si>
  <si>
    <t>Facility, Population : National, Population : Regional, Population : State</t>
  </si>
  <si>
    <t>End-Stage Renal Disease Quality Incentive Program: Support Direction; Hospital Value-Based Purchasing: Support</t>
  </si>
  <si>
    <t>1659</t>
  </si>
  <si>
    <t>E1659</t>
  </si>
  <si>
    <t>Influenza Immunization</t>
  </si>
  <si>
    <t>Inpatients age 6 months and older discharged during October, November, December, January, February or March who are screened for influenza vaccine status and vaccinated prior to discharge if indicated.</t>
  </si>
  <si>
    <t>Inpatient discharges who were screened for influenza vaccine status and were vaccinated prior to discharge if indicated.</t>
  </si>
  <si>
    <t>Inpatients age 6 months and older discharged during the months of October, November, December, January, February or March.</t>
  </si>
  <si>
    <t>Excluded patients consist of the following; Patients who expire prior to hospital discharge and patients with an organ transplant during the current hospitalization.  See the 2a1.9 for ICD-9 and ICD-10 tables for transplants. Patients who have a Length of Stay greater than 120 days.  Patients who are transferred or discharged to another acute care hospital.  Patients who leave Against Medical Advice (AMA)</t>
  </si>
  <si>
    <t>Inpatient Psychiatric Hospital Quality Reporting; Meaningful Use (EHR Incentive Program) - Hospitals, CAHs</t>
  </si>
  <si>
    <t>Duals</t>
  </si>
  <si>
    <t>1716</t>
  </si>
  <si>
    <t>E1716</t>
  </si>
  <si>
    <t>National Healthcare Safety Network (NHSN) Facility-wide Inpatient Hospital-onset Methicillin-resistant Staphylococcus aureus (MRSA) Bacteremia Outcome Measure</t>
  </si>
  <si>
    <t>Standardized infection ratio (SIR) of hospital-onset unique blood source MRSA Laboratory-identified events (LabID events) among all inpatients in the facility</t>
  </si>
  <si>
    <t>Total number of observed hospital-onset unique blood source MRSA LabID events among all inpatients in the facility</t>
  </si>
  <si>
    <t>Total number of expected hospital-onset unique blood source MRSA LabID events, calculated using the facility´s number of inpatient days, bedsize, affiliation with medical school, and community-onset MRSA bloodstream infection admission prevalence rate.</t>
  </si>
  <si>
    <t>Data from patients who are not assigned to an inpatient bed are excluded from the denominator counts.  These include outpatient clinic and emergency department visits.</t>
  </si>
  <si>
    <t>Electronic Clinical Data, Electronic Clinical Data: Electronic Health Record, Electronic Clinical Data: Laboratory, Paper Medical Records</t>
  </si>
  <si>
    <t>Behavioral Health / Psychiatric: Inpatient, Dialysis Facility, Hospital / Acute Care Facility, Post Acute / Long Term Care Facility: Inpatient Rehabilitation Facility, Post Acute / Long Term Care Facility: Long Term Acute Care Hospital, Post Acute / Long Term Care Facility: Nursing Home / Skilled Nursing Facility</t>
  </si>
  <si>
    <t>Facility, Population: National, Population: Regional, Population: State</t>
  </si>
  <si>
    <t>Inpatient Rehabilitation Facilities Quality Reporting</t>
  </si>
  <si>
    <t>Hospital Acquired Condition Reduction Program; Hospital Inpatient Quality Reporting; Long-term Care Hospital Quality Reporting</t>
  </si>
  <si>
    <t>AmeriHealth Mercy Family of Companies; Wellpoint</t>
  </si>
  <si>
    <t>Hospital Acquired Condition Payment Reduction: Support Direction; Long-term Care Hospital Quality Reporting: Support Direction; Hospital Value-Based Purchasing: Support Direction</t>
  </si>
  <si>
    <t>1717</t>
  </si>
  <si>
    <t>E1717</t>
  </si>
  <si>
    <t>National Healthcare Safety Network (NHSN) Facility-wide Inpatient Hospital-onset Clostridium difficile Infection (CDI) Outcome Measure</t>
  </si>
  <si>
    <t>Standardized infection ratio (SIR) of hospital-onset CDI Laboratory-identified events (LabID events) among all inpatients in the facility, excluding well-baby nurseries and neonatal intensive care units (NICUs)</t>
  </si>
  <si>
    <t>Total number of observed hospital-onset CDI LabID events among all inpatients in the facility, excluding well baby-nurseries and NICUs</t>
  </si>
  <si>
    <t>Total number of expected hospital-onset CDI LabID events, calculated using the facility´s number of inpatient days, bedsize, affiliation with medical school, microbiological test used to identify C. difficile, and community-onset CDI admission prevalence rate.</t>
  </si>
  <si>
    <t>Data from patients who are not assigned to an inpatient bed are excluded from the denominator counts, including outpatient clinic and emergency department visits.  Additionally, data from well-baby nurseries and NICUs are excluded from the denominator count.</t>
  </si>
  <si>
    <t>1789</t>
  </si>
  <si>
    <t>E1789</t>
  </si>
  <si>
    <t>Hospital-Wide All-Cause Unplanned Readmission Measure (HWR)</t>
  </si>
  <si>
    <t>This measure estimates the hospital-level, risk-standardized rate of unplanned, all-cause readmission after admission for any eligible condition within 30 days of hospital discharge (RSRR) for patients aged 18 and older. The measure reports a single summary RSRR, derived from the volume-weighted results of five different models, one for each of the following specialty cohorts (groups of discharge condition categories or procedure categories): surgery / gynecology, general medicine, cardiorespiratory, cardiovascular, and neurology, each of which will be described in greater detail below. The measure also indicates the hospital standardized risk ratios (SRR) for each of these five specialty cohorts. We developed the measure for patients 65 years and older using Medicare fee-for-service (FFS) claims and subsequently tested and specified the measure for patients aged 18 years and older using all-payer data. We used the California Patient Discharge Data (CPDD), a large database of patient hospital admissions, for our all-payer data.</t>
  </si>
  <si>
    <t>(Note: This outcome measure does not have a traditional numerator and denominator like a core process measure (e.g., percentage of adult patients with diabetes aged 18-75 years receiving one or more hemoglobin A1c tests per year); thus, we use this field to define the measure outcome.)
The outcome for this measure is unplanned all-cause 30-day readmission. We defined a readmission as an inpatient admission to any acute care facility which occurs within 30 days of the discharge date of an eligible index admission. All readmissions are counted as outcomes except those that are considered planned.</t>
  </si>
  <si>
    <t>This claims-based measure can be used in either of two patient cohorts: (1) admissions to acute care facilities for patients aged 65 years or older or (2) admissions to acute care facilities for patients aged 18 years or older. We have tested the measure in both age groups.</t>
  </si>
  <si>
    <t>We exclude from the measure all admissions for which full data are not available or for which 30-day readmission by itself cannot reasonably be considered a signal of quality of care.
Exclusions:
1. Admissions for patients without 30 days of post-discharge data
Rationale: This is necessary in order to identify the outcome (readmission) in the dataset.
2. Admissions for patients lacking a complete enrollment history for the 12 months prior to admission 
Rationale: This is necessary to capture historical data for risk adjustment.
3. Admissions for patients discharged against medical advice (AMA) 
Rationale: Hospital had limited opportunity to implement high quality care.
4. Admissions for patients to a PPS-exempt cancer hospital 
Rationale: These hospitals care for a unique population of patients that is challenging to compare to other hospitals.
5. Admissions for patients with medical treatment of cancer (See Table 3 in Section 2a1.9)
Rationale: These admissions have a very different mortality and readmission profile than the rest of the Medicare population, and outcomes for these admissions do not correlate well with outcomes for other admissions. 
(Patients with cancer who are admitted for other diagnoses or for surgical treatment of their cancer remain in the measure). 
6. Admissions for primary psychiatric disease (see Table 4 in Section 2a1.9)
Rationale: Patients admitted for psychiatric treatment are typically cared for in separate psychiatric or rehabilitation centers which are not comparable to acute care hospitals.
7. Admissions for “rehabilitation care; fitting of prostheses and adjustment devices” 
Rationale: These admissions are not for acute care or to acute care hospitals. 
Additionally, in the all-payer testing, we excluded obstetric admissions because the measure was developed among patients aged 65 years or older (approximately 500,000).</t>
  </si>
  <si>
    <t>Hospital Readmission Reduction Program; Physician Feedback; Value-Based Payment Modifier Program</t>
  </si>
  <si>
    <t>Hospital Inpatient Quality Reporting: Support; Physician Quality Reporting System (PQRS): Support</t>
  </si>
  <si>
    <t>1891</t>
  </si>
  <si>
    <t>E1891</t>
  </si>
  <si>
    <t>Hospital 30-Day, All-Cause, Risk-Standardized Readmission Rate (RSRR) following Chronic Obstructive Pulmonary Disease (COPD) Hospitalization</t>
  </si>
  <si>
    <t>The measure estimates a hospital-level risk-standardized readmission rate (RSRR), defined as unplanned readmissions for any cause within 30 days after the date of discharge of the index admission, for patients 40 and older discharged from the hospital with either a principal diagnosis of COPD or a principal diagnosis of respiratory failure with a secondary diagnosis of acute exacerbation of COPD.</t>
  </si>
  <si>
    <t>The outcome for this measure is 30-day all-cause readmission. We define all-cause readmission as an inpatient admissions for any cause, with the exception of planned readmissions, within 30 days after the date of discharge from the index admission for patients 40 and older discharged from the hospital with either a principal diagnosis of COPD or a principal diagnosis of respiratory failure with a secondary diagnosis of acute exacerbation of COPD. If a patient has one or more admissions (for any reason) within 30 days after discharge from the index admission, only one is counted as a readmission. For the detailed definition of planned readmissions, please refer to the attached report, Respecifying the Hospital 30-Day Pneumonia and 30-Day Chronic Obstructive Pulmonary Disease Readmission Measures by adding a Planned Readmission Algorithm.</t>
  </si>
  <si>
    <t>This claims-based measure can be used in either of two patient cohorts: (1) patients aged 65 years or older or (2) patients aged 40 years or older.  We have explicitly tested the measure in both age groups. 
The cohort includes admissions for patients discharged from the hospital with either a principal diagnosis of COPD (see codes below) OR a principal diagnosis of respiratory failure (see codes below) WITH a secondary discharge diagnosis of acute exacerbation of COPD (see codes below) and with a complete claims history for the 12 months prior to admission.</t>
  </si>
  <si>
    <t>An index admission is any eligible admission to an acute care hospital assessed in the measure for the outcome (readmitted within 30 days of the date of discharge from the initial admission). 
The measure excludes admissions for patients:
• with an in hospital death (because they are not eligible for readmission).
• transferred to another acute care facility (We assign the outcome for the acute episode of care to the hospital that discharges the patient to the non-acute care setting because the discharging hospital initiates the discharge and the transition to the outpatient setting. Therefore, the last admission in the acute care setting for the episode of care is eligible to be an index admission in the measure. The prior admissions in the same acute episode are excluded from the measure.) 
• who were discharged alive and against medical advice (AMA) (because providers did not have the opportunity to deliver full care and prepare the patient for discharge). 
• without at least 30 days post-discharge claims data (because the 30-day readmission outcome cannot be assessed in this group). 
Additionally, admissions that occur within 30 days of the discharge date of an earlier index admission are not themselves considered to be index admissions. Any COPD admission can only be an index admission or a readmission, but not both. 
Of note, a patient may satisfy multiple exclusion criteria.</t>
  </si>
  <si>
    <t>AMA Ethical Force Program's Patient-Centered Communication Initiative</t>
  </si>
  <si>
    <t>Hospital Inpatient Quality Reporting: Support; Hospital Readmission Reduction Program: Support Direction</t>
  </si>
  <si>
    <t>1893</t>
  </si>
  <si>
    <t>E1893</t>
  </si>
  <si>
    <t>Hospital 30-Day, All-Cause, Risk-Standardized Mortality Rate (RSMR) following Chronic Obstructive Pulmonary Disease (COPD) Hospitalization</t>
  </si>
  <si>
    <t>The measure estimates a hospital-level risk-standardized mortality rate (RSMR), defined as death from any cause within 30 days after the index admission date, for patients 40 and older discharged from the hospital with either a principal diagnosis of COPD or a principal diagnosis of respiratory failure with a secondary diagnosis of acute exacerbation of COPD.</t>
  </si>
  <si>
    <t>The outcome for this measure is 30-day all-cause mortality. We define mortality as death from any cause within 30 days from the date of admission for patients 40 and older discharged from the hospital with either a principal diagnosis of COPD or a principal diagnosis of respiratory failure with a secondary diagnosis of acute exacerbation of COPD.</t>
  </si>
  <si>
    <t>This claims-based measure can be used in either of two patient cohorts: (1) patients aged 65 years or older or (2) patients aged 40 years or older.
The cohort includes admissions for patients discharged from the hospital with either a principal diagnosis of COPD (see codes below) OR a principal diagnosis of respiratory failure (see codes below) WITH a secondary diagnosis of acute exacerbation of COPD (see codes below) and with a complete claims history for the 12 months prior to admission. 
If a patient has more than one COPD admission in a year, one hospitalization is randomly selected for inclusion in the measure.</t>
  </si>
  <si>
    <t>An index admission is any eligible admission to an acute care hospital assessed in the measure for the outcome (died within 30 days after the index admission date). 
For all cohorts, the measure excludes admissions for patients:
• transferred into the hospital from another acute care hospital (We assign the outcome for the acute episode of care to the first admitting hospital because the first hospital initiates patient management and is responsible for any decision to transfer the patient. Therefore, the first admission in an acute episode of care is eligible to be an index admission in the measure. The second or subsequent admissions in the same acute episode are excluded from the measure).
• with inconsistent or unknown mortality status or other unreliable data (e.g. date of death precedes admission date).
• who were discharged alive and against medical advice (AMA) (because providers did not have the opportunity to deliver full care and prepare the patient for discharge); 
For Medicare FFS patients, the measure additionally excludes admissions for patients:
• enrolled in the Medicare Hospice program any time in the 12 months prior to the index hospitalization including the first day of the index admission (since it is likely these patients are continuing to seek comfort measures only). Although this exclusion currently applies to Medicare FFS patients, it could be expanded to include all-payer data if an acceptable method for identifying hospice patients outside of Medicare becomes available.
Of note, a patient may satisfy multiple exclusion criteria.</t>
  </si>
  <si>
    <t>2027</t>
  </si>
  <si>
    <t>F2027</t>
  </si>
  <si>
    <t>Hospital 30-day, all-cause, risk-standardized readmission rate (RSRR) following an acute ischemic stroke hospitalization</t>
  </si>
  <si>
    <t xml:space="preserve">"Hospital-specific, risk-standardized, all-cause 30-day readmission (defined as readmission for any cause within 30 days after the date of discharge of the index admission ) for patients discharged from the hospital with a principal diagnosis of acute ischemic stroke.
The measure estimates a hospital-level risk-standardized readmission rate (RSRR) for patients discharged from the hospital with a principal diagnosis of acute ischemic stroke. We define this as readmission for any cause within 30 days from the date of discharge of the index stroke admission.
</t>
  </si>
  <si>
    <t xml:space="preserve">The outcome for this measure is 30-day readmission. We define readmission as an inpatient admission for any cause, with the exception of certain planned readmissions, within 30 days from the date of discharge for patients 18 and older discharged from the hospital with a principal diagnosis of ischemic stroke. If a patient has one or more admissions (for any reason) within 30 days after discharge from the index admission, only one is counted as a readmission. </t>
  </si>
  <si>
    <t xml:space="preserve">The cohort includes admissions for patients age 65 years or older discharged from the hospital with a principal diagnosis of ischemic stroke (ICD-9-CM codes 433.x1, 434.x1, 436) and with a complete claims history for the 12 months prior to admission.
</t>
  </si>
  <si>
    <t>An index admission is the hospitalization considered for the readmission outcome (readmitted within 30 days of the date of discharge from the initial admission).
The measure excludes admissions for patients:
• with an in hospital death (because they are not eligible for readmission).
• transferred to another acute care facility (because the readmission is attributed to the hospital that discharges the patient to a non-acute setting).
• discharged alive and against medical advice (AMA) (because providers did not have the opportunity to deliver full care and prepare the patient for discharge).
• without at least 30 days post-discharge claims data (because the 30-day readmission outcome cannot be assessed in this group).
In addition, if a patient has more than one admission within 30 days of discharge from the index admission, only one is counted as a readmission, as we are interested in a dichotomous yes / no readmission outcome, as opposed to the number of readmissions. No admissions within 30 days of discharge from an index admission are considered as additional index admissions, thus no hospitalization will be counted as both a readmission and an index admission. The next eligible index admission is 30 days after the discharge date of the previous index admission.</t>
  </si>
  <si>
    <t xml:space="preserve">Centers for Medicare &amp; Medicaid Services </t>
  </si>
  <si>
    <t>Administrative claims</t>
  </si>
  <si>
    <t>Hospital Readmission Reduction Program</t>
  </si>
  <si>
    <t>Hospital Inpatient Quality Reporting: Do Not Support; Hospital Readmission Reduction Program: Do Not Support</t>
  </si>
  <si>
    <t>2026</t>
  </si>
  <si>
    <t>S2026</t>
  </si>
  <si>
    <t>Stroke: 30-day all-cause risk-standardized mortality measures</t>
  </si>
  <si>
    <t xml:space="preserve">The measure estimates a hospital-level, risk-standardized mortality rate (RSMR) for patients discharged from the hospital with a principal diagnosis of acute ischemic stroke. Mortality is defined as death from any cause within 30 days of the index admission date for patients discharged from the hospital with a principal diagnosis of acute ischemic stroke.
</t>
  </si>
  <si>
    <t xml:space="preserve">The outcome for this measure is 30-day all-cause mortality. We define mortality as death from any cause within 30 days from the index admission date for patients discharged from the index hospital with a principal diagnosis of acute ischemic stroke.
</t>
  </si>
  <si>
    <t xml:space="preserve">The cohort includes admissions for patients age 65 years or older discharged from the hospital with a principal diagnosis of acute ischemic stroke (ICD-9-CM codes 433.x1, 434.x1, 436) and with a complete claims history for the 12 months prior to admission.
</t>
  </si>
  <si>
    <t xml:space="preserve">"An index admission is the hospitalization considered for mortality outcome.
The measure excludes admissions for patients:
• transferred from another acute care hospital (because the death is attributed to the hospital where the patient was initially admitted);
• with inconsistent or unknown mortality status or other unreliable data (e.g. date of death precedes admission date).
• who were discharged alive and against medical advice (AMA) (because providers did not have the opportunity to deliver full care and prepare the patient for discharge);
• enrolled in the Medicare Hospice program any time in the 12 months prior to the index hospitalization including the first day of the index admission (since it is likely these patients are continuing to seek comfort measures only)."
</t>
  </si>
  <si>
    <t>Hospital Inpatient Quality Reporting: Do Not Support</t>
  </si>
  <si>
    <t>S2158</t>
  </si>
  <si>
    <t>Medicare Spending Per Beneficiary</t>
  </si>
  <si>
    <t>Efficiency</t>
  </si>
  <si>
    <t>The Medicare Spending per Beneficiary (MSPB) Measure evaluates hospitals’ efficiency relative to the efficiency of the median hospital. Specifically, the MSPB Measure assesses the cost to Medicare of services performed by hospitals and other healthcare providers during an MSPB episode, which comprises the period immediately prior to, during, and following a patient’s hospital stay.</t>
  </si>
  <si>
    <t>A hospital’s average MSPB Amount, defined as the sum of standardized, risk-adjusted spending across all of a hospital’s eligible episodes divided by the number of episodes for that hospital.</t>
  </si>
  <si>
    <t>The median MSPB Amount across all hospitals.</t>
  </si>
  <si>
    <t>Any episodes where at any time during the episode, the beneficiary is enrolled in a Medicare Advantage plan; the beneficiary becomes deceased; the beneficiary is covered by the Railroad Retirement Board; or Medicare is the secondary payer will be excluded from the MSPB calculation. Regarding beneficiaries whose primary insurance becomes Medicaid during an episode due to exhaustion of Medicare Part A benefits, Medicaid payments made for services rendered to these beneficiaries are excluded; however, all Medicare Part A payments made before benefits are exhausted and all Medicare Part B payments made during the episode are included. In addition, acute-to-acute transfers (where a transfer is defined based on the claim discharge code) will not be considered index admissions. In other words, these cases will not generate new MSPB episodes; neither the hospital which transfers a patient to another subsection (d) hospital, nor the receiving subsection (d) hospital will have an index admission attributed to them. Further, any episode in which the index admission inpatient claim has a $0 actual payment or a $0 standardized payment is excluded.</t>
  </si>
  <si>
    <t>CMS</t>
  </si>
  <si>
    <t>Efficiency and Cost Reduction</t>
  </si>
  <si>
    <t>Inpatient Hospital</t>
  </si>
  <si>
    <t>Hospital Inpatient Quality Reporting: Support; Hospital Value-Based Purchasing: Support; Long-term Care Hospital Quality Reporting: Support Direction; PPS-Exempt Cancer Hospital Quality Reporting: Support Direction</t>
  </si>
  <si>
    <t>XAAED</t>
  </si>
  <si>
    <t>Participation in a Systematic Clinical Database Registry for Stroke Care</t>
  </si>
  <si>
    <t>Documents if the hospital reports whether or not it participates in a database registry for stroke care</t>
  </si>
  <si>
    <t>2.1 Does / Did your hospital participate in a systematic qualified clinical registry or registries measuring stroke care?                                                                
2.1.1 Which registry or registries? 
American Heart Association  /  American Stroke Association Get with the Guidelines Program; Center for Disease Control’s Paul Coverdell National Acute Stroke Registry; Other(s) (If other is selected there is a place to enter the registry or registries names)</t>
  </si>
  <si>
    <t>See numerator</t>
  </si>
  <si>
    <t>None</t>
  </si>
  <si>
    <t>XAAEE</t>
  </si>
  <si>
    <t>Participation in a Systematic Clinical Database Registry for Nursing Sensitive Care</t>
  </si>
  <si>
    <t>Documents if the hospital reports whether or not it participates in a systematic clinical database registry for nursing sensitive care.</t>
  </si>
  <si>
    <t>3.1 Does / Did your hospital participate in a systematic qualified clinical registry or registries measuring nursing sensitive care?                                          
3.2 Which registry or registries?American Nursing Association’s National Database for Nursing Quality Indicators; Other(s) (If other is selected there is a place to enter the registry or registries names)</t>
  </si>
  <si>
    <t>XAELC</t>
  </si>
  <si>
    <t>Safe Surgery Checklist</t>
  </si>
  <si>
    <t>This structural measure assesses whether a hospital inpatient department utilizes a Safe Surgery checklist that assesses whether effective communication and safe practices are performed during three distinct perioperative periods: (1) the period prior to the administration of
 anesthesia; (2) the period prior to skin incision; and (3) the period of closure of incision and prior to the patient leaving the operating room.</t>
  </si>
  <si>
    <t>N / A structural measure</t>
  </si>
  <si>
    <t>XBELG</t>
  </si>
  <si>
    <t>Hospital 30-day, all-cause, unplanned, risk-standardized readmission rate (RSRR) following Coronary artery Bypass Graft (CABG) Surgery</t>
  </si>
  <si>
    <t>The measure estimates a hospital-level risk-standardized readmission rate (RSRR), defined as unplanned readmission for any cause within 30 days from the date of discharge of the index CABG procedure, for patients 18 years and older discharged from the hospital after undergoing a qualifying isolated CABG procedure. The measure was developed using Medicare Fee-for-Service (FFS) patients 65 years and older and was tested in all-payer patients 18 years and older.</t>
  </si>
  <si>
    <t xml:space="preserve">The outcome for this measure is 30-day all-cause readmission. We define all-cause readmission as an unplanned inpatient admission for any cause within 30 days after the date of discharge from the index admission for patients 18 years and older discharged from the hospital after undergoing isolated CABG surgery. If a patient has one or more unplanned admissions (for any reason) within 30 days after discharge from the index admission, only one is counted as a readmission.
(Note: This outcome measure does not have a traditional numerator and denominator like a core process measure (e.g., percentage of adult patients with diabetes aged 18-75 years receiving one or more hemoglobin A1c tests per year); thus, we are using this field to define the outcome and to which hospital the outcome is attributed when there are multiple hospitalizations within a single episode of care.)
This is an all-cause readmission measure and therefore any readmission within 30 days of discharge from the index hospitalization (hereafter referred to as discharge date) is included in the measure unless that readmission is deemed a “planned” readmission. The outcome is attributed to the hospital that provided the index CABG procedure.
Planned Readmission Definition
With this measure, CMS seeks to count only unplanned readmissions, as variation in “planned” readmissions does not typically reflect quality differences. Although clinical experts agree that planned readmissions are likely rare after isolated CABG, we have adapted an algorithm originally created to identify planned readmissions for a hospital-wide (i.e., not condition-specific) readmission measure to this CABG readmission measure. In brief, the algorithm identifies a short list of always planned readmissions (those where the principle discharge diagnosis is major organ transplant, obstetrical delivery, or maintenance chemotherapy) as well as those readmissions with a potentially planned procedure (e.g., total hip replacement or cholecystectomy) AND a non-acute principle discharge diagnosis code. For example, a readmission for colon resection is considered planned if the principal diagnosis is colon cancer but unplanned if the principal diagnosis is abdominal pain, as the latter might represent a complication of the CABG procedure or hospitalization. Readmissions that included potentially planned procedures with acute diagnoses or that might represent complications of CABG, such as PTCA or repeat CABG, are not considered planned. Overall, planned readmissions constituted &lt; 3% of readmissions and only 0.3% of all index admissions were associated with a planned readmission (and not counted in the measure outcome). 
Outcome attribution
Attribution of the outcome in situations where a patient has multiple contiguous admissions, at least one of which involves an index CABG procedure (i.e., the patient is either transferred into the hospital that performs the index CABG or is transferred out to another hospital following the index CABG) is as follows:
- If a patient undergoes a CABG procedure in the first hospital and is then transferred to a second hospital where there is no CABG procedure, the readmission outcome is attributed to the first hospital performing the index CABG procedure and the 30-day window starts with the date of discharge from the final hospital in the chain. 
Rationale: A transfer following CABG is most likely due to a complication of the index procedure and that care provided by the hospital performing the CABG procedure likely dominates readmission risk even among transferred patients.
- If a patient is admitted to a first hospital but does not receive a CABG procedure there and is then transferred to a second hospital where a CABG is performed, the readmission outcome is attributed to the second hospital performing the index CABG procedure and the 30-day window starts with the date of discharge from the final hospital in the chain. 
Rationale: Care provided by the hospital performing the CABG procedure likely dominates readmission risk.
-If a patient undergoes a CABG procedure in the first hospital and is transferred to a second hospital where another CABG procedure is performed, the readmission outcome is attributed to the first hospital performing the index (first) CABG procedure and the 30-day window starts with the date of discharge from the final hospital in the chain. 
Rationale: A transfer following CABG is most likely due to a complication of the index procedure, and care provided by the hospital performing the index CABG procedure likely dominates readmission risk even among transferred patients.
</t>
  </si>
  <si>
    <t>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This claims-based measure can be used in either of two patient cohorts: (1) patients aged 65 years or older or (2) patients aged 18 years or older. We have tested the measure in both age groups.
The cohort includes admissions for patients who receive a qualifying isolated CABG procedure (see codes below) and with a complete claims history for the 12 months prior to admission. For simplicity of implementation and as testing demonstrated closely correlated patient-level and hospital-level results using models with or without age interaction terms, the only recommended modification to the measure for application to all-payer data sets is replacement of the “Age-65” variable with a fully continuous age variable.
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The index cohort includes admissions for patients aged 18 years or older who received a qualifying “isolated” CABG procedure (CABG procedure without other concurrent major cardiac procedure such as a valve replacement). The measure was developed in a cohort of patients 65 years and older who were enrolled in Medicare FFS and admitted to non-federal hospitals. To be included in the Medicare FFS cohort, patients had to have a qualifying isolated CABG procedure AND had to be continuously enrolled in Medicare Fee-for-Service (FFS) one year prior to the first day of the index hospitalization and through 30 days post-discharge. 
This cohort is defined using the ICD-9 Clinical Modification (ICD-9-CM) procedure codes identified in Medicare Part A Inpatient claims data 
ICD-9-CM codes that define the cohort:
36.1x - Aortocoronary bypass for heart revascularization, not otherwise specified
36.11 - (Aorto) coronary bypass of one coronary artery
36.12 - (Aorto coronary bypass of two coronary arteries
36.13 - (Aorto) coronary bypass of three coronary arteries
36.14 - (Aorto) coronary bypass of four or more coronary arteries
36.15 - Single internal mammary- coronary artery bypass
36.16 - Double internal mammary- coronary artery bypass
36.17 - Abdominal- coronary artery bypass
36.19 - Other bypass anastomosis for heart revascularization</t>
  </si>
  <si>
    <t xml:space="preserve">1) Patients who leave hospital against medical advice (AMA) are identified using the discharge disposition indicator in the Standard Analytic File (SAF). 
2) Patients who die during the index hospitalization are identified using the discharge disposition vital status indicator in the SAF. 
3) Subsequent qualifying CABG procedure during the measurement period are identified by the ICD-9 codes defining CABG mentioned in denominator details. 
4) Patients undergoing non-isolated CABG procedures (CABG Surgeries that occur concomitantly with procedures that elevate patients’ readmission risk). 
Procedures that are occur concomitantly with a qualifying CABG procedure that exclude patients from the cohort are identified using the following ICD-9-CM procedure codes for:
0.61 Percutaneous angioplasty or atherectomy of precerebral (extracranial) vessel(s)
0.62 Percutaneous angioplasty or atherectomy of intracranial vessel(s)
0.62 Percutaneous angioplasty or atherectomy of intracranial vessel(s)
0.63 Percutaneous insertion of carotid artery stent(s)
0.64 Percutaneous insertion of other precerebral (extracranial) artery stent(s)
0.65 Percutaneous insertion of intracranial vascular stent(s)
32.4x Lobectomy with segmental resection of adjacent lobes of lung, excludes that with radical dissection [excision] of thoracic structures
33.5x Lung transplant
33.6 Combined heart-lung transplantation
35.00 Closed heart valvotomy, unspecified valve
35.01 Closed heart valvotomy, aortic valve
35.02 Closed heart valvotomy, mitral valve
35.03 Closed heart valvotomy, pulmonary valve
35.04 Closed heart valvotomy, tricuspid valve
35.10 Open heart valvuloplasty without replacement, unspecified valve
35.11 Open heart valvuloplasty of aortic valve without replacement
35.12 Open heart valvuloplasty of mitral valve without replacement
35.13 Open heart valvuloplasty of pulmonary valve without replacement
35.14 Open heart valvuloplasty of tricuspid valve without replacement
35.20 Replacement of unspecified heart valve
35.21 Replacement of aortic valve with tissue graft
35.22 Other replacement of aortic valve
35.23 Replacement of mitral valve with tissue graft
35.24 Other replacement of mitral valve
35.25 Replacement of pulmonary valve with tissue graft
35.26 Other replacement of pulmonary valve
35.27 Replacement of tricuspid valve with tissue graft
35.28 Other replacement of tricuspid valve
35.31 Operations on papillary muscle
35.32 Operations on chordae tendineae
35.33 Annuloplasty
35.34 Infundibulectomy
35.35 Operations on trabeculae carneae cordis
35.39 Operations on other structures adjacent to valves of heart
35.41 Enlargement of existing atrial septal defect
35.42 Creation of septal defect in heart
35.50 Repair of unspecified septal defect of heart with prosthesis
35.51 Repair of atrial septal defect with prosthesis, open technique
35.52 Repair of atrial septal defect with prosthesis, closed technique
35.53 Repair of ventricular septal defect with prosthesis, open technique
35.54 Repair of endocardial cushion defect with prosthesis
35.55 Repair of ventricular septal defect with prosthesis, closed technique
35.60 Repair of unspecified septal defect of heart with tissue graft
35.61 Repair of atrial septal defect with tissue graft
35.62 Repair of ventricular septal defect with tissue graft
35.63 Repair of endocardial cushion defect with tissue graft
35.70 Other and unspecified repair of unspecified septal defect of heart
35.71 Other and unspecified repair of atrial septal defect
35.72 Other and unspecified repair of ventricular septal defect
35.73 Other and unspecified repair of endocardial cushion defect
35.81 Total repair of tetralogy of Fallot
35.82 Total repair of total anomalous pulmonary venous connection
35.83 Total repair of truncus arteriosus
35.84 Total correction of transposition of great vessels, not elsewhere classified
35.91 Interatrial transposition of venous return
35.92 Creation of conduit between right ventricle and pulmonary artery
35.93 Creation of conduit between left ventricle and aorta
35.94 Creation of conduit between atrium and pulmonary artery
35.95 Revision of corrective procedure on heart
35.96 Percutaneous valvuloplasty
35.98 Other operations on septa of heart
35.99 Other operations on valves of heart
37.31 Pericardiectomy
37.32 Excision of aneurysm of heart
37.33 Excision or destruction of other lesion or tissue of heart,open approach
37.35 Partial ventriculectomy
37.51 Heart transplantation
37.52 Implantation of total internal biventricular heart replacement system
37.53 Replacement or repair of thoracic unit of (total) replacement heart system
37.54 Replacement or repair of other implantable component of (total) replacement heart system
37.55 Removal of internal biventricular heart replacement system
37.63 Repair of heart assist system
37.67 Implantation of cardiomyostimulation system
38.12 Endarterectomy, other vessels of head and neck
38.11 Head and Neck Endarterectomy
38.14 Endarterectomy of Aorta
38.15 Thoracic Endarterectomy
38.16 Endarterectomy : Excision of tunica intima of artery to relieve arterial walls thickened by plaque or chronic inflammation. Location includes abdominal arteries excluding abdominal aorta: Celiac, Gastric, Hepatic, Iliac, Mesenteric, Renal, Splenic, Umbi
38.17 Endarterectomy - abdominal veins: Iliac, Portal, Renal, Splenic, Vena cava.
38.34 Resection of vessel with replacement: Angiectomy, excision of aneurysm (arteriovenous), blood vessel (lesion) with anastomosis (4=aorta, abdominal)
38.42 Resection of vessel with replacement: Angiectomy, excision of aneurysm with replacement (2= other vessels of head and neck; carotid, jugular)
38.44 Resection of vessel with replacement, aorta, abdominal
38.45 Resection of vessel with replacement, thoracic vessels
39.21 Caval-pulmonary artery anastomosis
39.22 Aorta-subclavian-carotid bypass
39.23 Other intrathoracic vascular shunt or bypass
39.24 Aorta-renal bypass
39.25 Aorta-iliac-femoral bypass
39.26 Other intra-abdominal vascular shunt or bypass
39.28 Extracranial-intracranial (EC-IC) vascular bypass
39.29 Other (peripheral) vascular shunt or bypass
39.71 Endovascular implantation of graft in abdominal aorta
39.72 Endovascular embolization or occlusion of head and neck vessels
39.73 Endovascular implantation of graft in thoracic aorta
39.74 Endovascular removal of obstruction from head and neck vessel(s)
39.75 Endovascular embolization or occlusion of vessel(s) of head or neck using bare coils
39.76 Endovascular embolization or occlusion of vessel(s) of head or neck using bioactive coils
39.79 Other endovascular procedures on other vessels
85.22 Resection of quadrant of breast
85.23 Subtotal Mastectomy, which excludes quadrant resection (85.22)
85.4x Mastectomy - includes simple / extended simple, unilateral / bilateral, radical / extended radical
For Medicare FFS patients:
5) Patients younger than 65 years are identified using the age variable that is created based on patient admit date and birth date. 
6) Patients without continuous enrollment in Medicare FFS for 12 months prior to index hospitalization. This is determined by patient enrollment status in both Part A and Part B and in FFS using CMS’ EDB; the enrollment indicators must be appropriately marked for each of the 12 months prior to the index hospital stay. 
7) Patients without at least 30 days post-discharge enrollment in FFS Medicare are identified using patient enrollment status in the CMS’ Enrollment Database (EDB). 
</t>
  </si>
  <si>
    <t xml:space="preserve">Administrative Claims
</t>
  </si>
  <si>
    <t>Faciltiy</t>
  </si>
  <si>
    <t>Hospital Inpatient Quality Reporting; Hospital Readmission Reduction Program; Medicare Shared Savings Program; Physician Compare; Physician Feedback; Physician Quality Reporting System (PQRS); Value-Based Payment Modifier Program</t>
  </si>
  <si>
    <t>XBGDL</t>
  </si>
  <si>
    <t>Hospital 30-Day All-Cause Risk-Standardized Readmission Rate (RSRR) following Vascular Procedures</t>
  </si>
  <si>
    <t>This measure estimates hospital risk-standardized 30-day readmission rates following hospital stays with one or more qualifying vascular procedure in patients who are 65 years of age or older and either admitted to the hospital (inpatients) for their vascular procedure(s) or receive their procedure at a hospital but are not admitted as an inpatient (outpatients). Both scenarios are hereafter referred to as “hospital stays.”</t>
  </si>
  <si>
    <t>This outcome measure does not have a traditional numerator and denominator like a core process measure (e.g., percentage of adult patients with diabetes aged 18-75 years receiving one or more hemoglobin A1c tests per year); thus, we use this field to define readmissions.
The outcome for this measure is 30-day all-cause readmission following a qualifying index hospital stay (any stay with a vascular procedure). We define a readmission as a subsequent hospital inpatient admission within 30 days of either the discharge (for inpatients) or claim end date (for outpatients) following a qualifying hospital stay. We do not count as readmissions any outpatient procedures or any subsequent admissions which are identified as “staged” or planned. 
Readmissions captured in the measure include any inpatient hospitalization to an acute care hospital within 30 days of discharge or claim end (hereafter referred to as discharge) date from the index hospital stay, unless that readmission is identified as planned.
To the extent possible, we do not count as readmissions hospital stays associated with planned procedures, as physicians caring for patients with vascular disease may opt to stage procedures across multiple hospital stays. We identified planned procedures in three ways: (1) same-procedure pairs, (2) different-procedure pairs, and (3) amputation procedures. Readmissions are considered planned and thus not counted as readmissions in the measure if they represent one of the procedure pairs below, are not associated with an acute diagnosis code listed below, and if they occur at the same hospital as the index procedure.
Same-procedure pairs:
Procedures that occur during the index hospital stay and are repeated in the readmission may represent a set of procedures planned, or staged, over two hospital stays. For example, a set of stents which cross distinct anatomic areas within the body, such as the left and right extremities, may be placed over two hospital stays. Although some procedures that are repeated during a readmission may be the result of a complication of the first procedure, it is difficult to distinguish these scenarios from planned events using administrative claims data. We recognize that labeling all such procedure pairs as planned will inevitably capture some unplanned events. On balance, however, identifying the below same-procedure pairs as planned will avoid penalizing hospitals that opt to stage procedures over multiple hospital stays. This approach may be further refined with the implementation of International Classification of Diseases, Tenth Revision, Clinical Modification (ICD-10) codes which distinguish, for example, anatomic laterality. Unless the admitting diagnosis is for an acute illness as described below, a hospital stay for one of the following procedures that is followedby an inpatient admission for the same procedure at the same hospital is not counted as a readmission:
Procedure code / description:
39.50 Angioplasty or atherectomy of other non-coronary vessel(s)
38.12 Endarterectomy-other vessels of head and neck
39.90 Insertion of non-drug-eluting, non-coronary artery stent(s)
39.29 Other (peripheral) vascular shunt or bypass
38.18 Endarterectomy-lower limb arteries
39.79 Other endovascular repair (of aneurysm) of other vessels
00.61 Percutaneous angioplasty or atherectomy of precerebral (extracranial) vessel(s), basilar, carotid, vertebral
00.63 Percutaneous insertion of carotid artery stent(s), Includes: the use of any embolic protection device, distal protection device, filter device, or stent delivery system, Non-drug-eluting stent
38.08 Incision of vessels-lower limb arteries
39.52 Other repair of aneurysm
39.72 Endovascular repair or occlusion of head and neck vessels
38.03 Incision of vessels-upper limb vessels
39.59 Other repair of vessel
00.55 Insertion of drug-eluting stent(s) of other peripheral vessel(s), endograft(s), endovascular graft(s), stent grafts
39.57 Repair of blood vessel with synthetic patch graft
39.56 Repair of blood vessel with tissue patch graft
38.48 Resection of vessel with replacement-lower limb arteries
39.53 Repair of arteriovenous fistula
39.58 Repair of blood vessel with unspecified type of patch graft
38.68 Other excision of vessels-lower limb arteries
38.02 Incision of vessels-other vessels of head and neck
00.64 Percutaneous insertion of other precerebral (extracranial) artery stent(s)
38.42 Resection of vessel with replacement-other vessels of head and neck
38.38 Resection of vessel with anastomosis-lower limb arteries
38.32 Resection of vessel with anastomosis-other vessels of head and neck
38.13 Endarterectomy-upper limb vessels
38.43 Resection of vessel with replacement-upper limb vessels
38.10 Endarterectomy-unspecified site
38.33 Resection of vessel with anastomosis-upper limb vessels
38.00 Incision of vessels-unspecified site
38.40 Resection of vessel with replacement-unspecified site
00.60 Insertion of drug-eluting stent(s) of superficial femoral artery
38.30 Resection of vessel with anastomosis-unspecified site
Different-procedure pairs:
We identified additional clinically sensible index-readmission different-procedure pairs that may represent planned events. For example, a carotid endarterectomy is sometimes performed prior to a planned aortic aneurysm repair. Listed below are the different-procedure pairs which are likely planned across hospital stays and for which the second hospitalization is not counted as a readmission (unless the readmission is to a different hospital than that at which the index hospital stay occurred or is accompanied by an acute primary discharge diagnosis code listed below):
Index procedure: 38.12 Endarterectomy-other vessels of head and neck
Procedure at readmission: 38.44 Resection of abdominal aorta with replacement
Index procedure: 39.22 Aorta-subclavian-carotid bypass
Procedure at readmission: 39.73 Endovascular implantation of graft in thoracic aorta
Index procedure: 39.73 Endovascular implantation of graft in thoracic aorta
Procedure at readmission: 39.22 Aorata-subclavian-carotic bypass
Index procedure: 39.90 Insertion of non-drug-eluting, non-coronary artery stent(s)
Procedure at readmission: 39.29 Other (peripheral) vascular shunt or bypass
Index procedure: 39.90 Insertion of non-drug-eluting, non-coronary artery stent(s)
Procedure at readmission: 39.50 Angioplasty or atherectomy of other non-coronary vessel(s)
Index procedure: 39.25 Aorta-iliac-femoral bypass
Procedure at readmission: 86.60 Free skin graft, not otherwise specified
Index procedure: 39.29 Other (peripheral) vascular shunt or bypass
Procedure at readmission: 86.60 Free skin graft, not otherwise specified
Index procedure: 39.25 Aorta-iliac-femoral bypass
Procedure at readmission: 86.22 Excisional debridement of wound, infection, or burn
Index procedure: 39.29 Other (peripheral) vascular shunt or bypass
Procedure at readmission: 86.22 Excisional debridement of wound, infection, or burn
Index procedure: 39.23 Other intrathoracic vascular shunt or bypass
Procedure at readmission: 39.73 Endovascular implantation of graft in thoracic aorta
Index procedure: 39.24 Aorta-renal bypass
Procedure at readmission: 39.71 Endovascular implantation of graft in abdominal aorta
Index procedure: 39.26 Other intra-abdominal vascular shunt or bypass
Procedure at readmission: 39.71 Endovascular implantation of graft in abdominal aorta
Amputation procedures:
In some cases readmissions which include amputations are likely planned follow-on care. Specifically, readmissions with toe or foot amputations may represent planned events, which may indicate good clinical practice and a prior vascular procedure’s success at maximizing tissue preservation. Listed below are the procedure codes that, if occurring in the second hospital stay, will not be considered a readmission (unless the readmission is to a different hospital than that at which the index hospital stay occurred or is accompanied by an acute primary discharge diagnosis code listed below). Again, the index vascular procedure(s) must be performed on patients who were admitted for a subsequent amputation to be considered planned.
84.11 Amputation toe
84.12 Amputation through foot
Identifying acute readmissions that are not planned:
If a planned readmission is identified as described above it will not be counted as a readmission unless it is associated with a common acute diagnosis which would suggest that the readmission was not planned. Any readmissions associated with the following acute International Classification of Diseases, Ninth Revision, Clinical Modification (ICD-9-CM, hereafter referred to as ICD-9) primary discharge diagnosis codes will not be considered planned, regardless of procedure(s) performed at readmission:
038.xx, 785.52, 785.59, 790.7, 995.91, 995.92, 998.0, 998.59 (Sepsis)
410.xx (excluding 410.x2) (Acute Myocardial Infarction (AMI))
996.xx, 997.xx, 998.xx (Complication of prior procedure)
Readmissions that are associated with these primary discharge diagnoses are likely unplanned. These diagnoses were identified as the most common discharge diagnoses that follow hospital stays for vascular procedures and that represent specific and clearly acute conditions.</t>
  </si>
  <si>
    <t xml:space="preserve">The target population for this measure includes inpatient and outpatient hospital stays for patients at least 65 years of age who receive one or more qualifying vascular procedure.
The time window can be specified from one to three years. We used Medicare claims data from one calendar year (2009) to develop this measure.
This outcome measure does not have a traditional numerator and denominator like a core process measure (e.g., percentage of adult patients with diabetes aged 18-75 years receiving one or more hemoglobin A1c tests per year); thus, we use this field to define the measure cohort. 
The index cohort includes inpatient or outpatient hospital stays for patients at least 65 years of age who received one or more qualifying vascular procedure at the hospital during 2009. Hospital stays are eligible for inclusion in the denominator if they contained a qualifying vascular procedure AND the patient had continuous enrollment in Medicare fee-for-service (FFS) one year prior to the first day of the index hospital stay and through 30 days post discharge. Procedures on veins, procedures on cardiac and intracranial arteries, and procedures addressing vascular access for hemodialysis, do not qualify for inclusion in the cohort as they represent hospital stays for patient populations distinct from those intended for inclusion in the measure, with differing risks for readmission. Additionally, hospital stays associated with a primary discharge diagnosis of ICD-9 code 996.73 (other complications due to renal dialysis device implant and graft) are not included in the cohort.
This cohort is defined using the ICD-9 procedure codes identified in Medicare Part A inpatient and outpatient claims data and Medicare Part A outpatient Current Procedural Terminology (CPT) codes listed below.
For purposes of risk adjustment, hospital stays are assigned to procedure groups based on anatomic location and whether an open surgical or endovascular procedure was performed, as described under section 2a1.13 below. Qualifying ICD-9 and CPT procedure codes listed by anatomic group and procedure type are as follows:
Head / neck-endovascular:
ICD-9 codes
00.61 Percutaneous angioplasty or atherectomy of precerebral (extracranial) vessel(s), basilar, carotid, vertebral
00.63 Percutaneous insertion of carotid artery stent(s), Includes: the use of any embolic protection device, distal protection device, filter device, or stent delivery system, Non-drug-eluting stent
39.72 Endovascular repair or occlusion of head and neck vessels
39.74 Endovascular removal of obstruction from head and neck vessel(s)
00.64 Percutaneous insertion of other precerebral (extracranial) artery stent(s)
CPT codes
37215 Transcatheter placement of intravascular stent(s), cervical carotid artery, percutaneous; with distal embolic protection
37216 Transcatheter placement of intravascular stent(s), cervical carotid artery, percutaneous; without distal embolic protection
0075T Transcatheter placement of extracranial vertebral or intrathoracic carotid artery stent(s), including radiologic supervision and interpretation, percutaneous; initial vessel
Head / neck-open:
ICD-9 codes
38.12 Endarterectomy-other vessels of head and neck
38.02 Incision of vessels-other vessels of head and neck
38.42 Resection of vessel with replacement-other vessels of head and neck
38.32 Resection of vessel with anastomosis-other vessels of head and neck
CPT codes
35201 Repair blood vessel, direct; neck
35005 Direct repair of aneurysm, pseudoaneurysm, or excision (partial or total) and graft insertion, with or without patch graft; for aneurysm, pseudoaneurysm, and associated occlusive disease, vertebral artery
35231 Repair blood vessel with vein graft; neck
35301 Thromboendarterectomy, including patch graft, if performed; carotid, vertebral, subclavian, by neck incision
35701 Exploration (not followed by surgical repair), with or without lysis of artery; carotid artery
34001 Embolectomy of thrombectomy, with or without catheter; carotid, subclavian, or innominate artery, by neck incision
Thoracic / abdominal-endovascular:
ICD-9 codes
39.71 Endovascular repair of abdominal aortic aneurysm with graft
39.73 Endovascular implantation of graft in thoracic aorta
CPT codes
35473 Transluminal balloon angioplasty, percutaneous; iliac
35471 Transluminal balloon angioplasty, percutaneous; renal or visceral artery
35492 Transluminal peripheral atherectomy, percutaneous; iliac
35472 Transluminal balloon angioplasty, percutaneous; aortic
35490 Transluminal peripheral atherectomy, percutaneous; renal or other visceral artery
34808 Endovascular placement of iliac artery occlusion device (List separately in addition to code for primary procedure)
35491 Transluminal peripheral atherectomy, percutaneous; aortic
34825 Placement of proximal or distal extension prosthesis for endovascular repair of infrarenal abdominal aortic or iliac aneurysm false aneurysm, or dissection; initial vessel
34802 Endovascular repair of infrarenal abdominal aortic aneurysm or dissection; using modular bifurcated prosthesis (1 docking limb)
34800 Endovascular repair of infrarenal abdominal aortic aneurysm or dissection; using non-aortic tube prosthesis
34803 Endovascular repair of infrarenal abdominal aortic aneurysm or dissection; using modular bifurcated prosthesis (2 docking limb)
34805 Endovascular repair of infrarenal abdominal aortic aneurysm or dissection; using modular bifurcated prosthesis (1 docking limb), using aorto-iliac or aorto-unifemoral prosthesis
33880 Endovascular repair of descending thoracic aorta (eg. aneurysm, pseudoaneurysm, dissection, penetrating ulcer, intramural hematoma, or traumatic disruption); involving coverage of left subclavian artery origin, initial endoprosthesis plus descending thoracic aortic extension(s), if required, to level of celiac artery origin
0078T Endovascular repair using prosthesis of abdominal aortic aneurysm, pseudoaneurysm or dissection, abdominal aorta involving visceral branches (superior mesenteric, celiac and / or renal arteries)
33881 Endovascular repair of descending thoracic aorta (e.g., aneurysm, pseudoaneurysm, dissection, penetrating ulcer, intramural hematoma, or traumatic disruption); not involving coverage of left subclavian artery origin, initial endoprosthesis plus descending thoracic aortic extension(s), if required, to level of celiac artery origin
33886 Placement of distal extension prosthesis(s) delayed after endovascular repair of descending thoracic aorta
0080T Endovascular repair of abdominal aortic-aneurysm, pseudoaneurysm or abdominal aortic aneurysm involving visceral vessels (superior mesenteric, celiac or renal), using fenestrated modular bifurcated prosthesis (2 docking limbs), radiological supervision and interpretation
34804 Endovascular repair of infrarenal abdominal aortic aneurysm or dissection; using unibody bifurcated prosthesis
0081T Placement of visceral extension prosthesis for endovascular repair of abdominal aortic aneurysm involving visceral vessels each visceral branch, radiological supervision and interpretation (Use separately in addition to code for primary procedure)
34900 Endovascular graft placement for repair of iliac artery (e.g., aneurysm, pseudoaneurysm, arteriovenous malformation, trauma)
35475 Transluminal balloon angioplasty, percutaneous; brachiocephalic trunk or branches, each vessel
35494 Transluminal peripheral atherectomy, percutaneous; brachiocephalic trunk or branches, each vessel
Thoracic / abdominal-open:
ICD-9 codes
38.44 Resection of abdominal aorta with replacement
39.25 Aorta-iliac-femoral bypass
38.45 Resection of vessel with replacement-thoracic vessel
38.16 Endarterectomy-abdominal arteries
39.22 Aorta-subclavian-carotid bypass
38.14 Endarterectomy-aorta
39.26 Other intra-abdominal vascular shunt or bypass
38.46 Resection of vessel with replacement-abdominal arteries
38.34 Resection of Abdominal Aorta with anastomosis
39.24 Aorta-renal bypass
38.66 Other excision of vessels-abdominal arteries
39.55 Reimplantation of aberrant renal vessel
38.36 Resection of vessel with anastomosis-abdominal arteries
38.15 Endarterectomy-other thoracic vessels
38.35 Resection of vessel with anastomosis-other thoracic vessels
39.23 Other intrathoracic vascular shunt or bypass
39.54 Re-entry operation (aorta)
CPT codes
35226 Repair blood vessel, direct; lower extremity
35903 Excision of infected graft; extremity
35206 Repair blood vessel, direct; upper extremity
35190 Repair, acquired or traumatic arteriovenous fistula; extremities
35011 Direct repair of aneurysm, pseudoaneurysm, or excision (partial or total) and graft insertion, with or without patch graft; for aneurysm and associated occlusive disease, axillary-brachial artery, by arm incision
35860 Exploration for postoperative hemorrhage, thrombosis or infection; extremity
35207 Repair blood vessel, direct; hand, finger
35236 Repair blood vessel with vein graft; upper extremity
35371 Thromboendarterectomy, including patch graft, if performed; common femoral
35266 Repair blood vessel with graft other than vein; upper extremity
35879 Revision, lower extremity arterial bypass, without thrombectomy, open; With vein patch angioplasty
35045 Direct repair of aneurysm, pseudoaneurysm, or excision (partial or total) and graft insertion, with or without patch graft; for aneurysm, pseudoaneurysm, and associated occlusive disease, radial or ulnar artery
35883 Revision, femoral anastomosis of synthetic arterial bypass graft in groin, open; with nonautogenous patch graft (e.g., Dacron, ePTFE, bovine pericardium)
35302 Thromboendarterectomy, including patch graft, if performed; superficial femoral artery
35372 Thromboendarterectomy, including patch graft, if performed; deep (profunda) femoral
35556 Bypass graft, with vein; femoral-popliteal
35656 Bypass graft, with other than vein; femoral-popliteal
35881 Revision, lower extremity arterial bypass, without thrombectomy, open; with segmental vein interposition
35141 Direct repair of aneurysm, pseudoaneurysm, or excision (partial or total) and graft insertion, with or without patch graft; for aneurysm, pseudoaneurysm, and associated occlusive disease, common femoral artery (profunda femoris, superficial femoral)
35286 Repair blood vessel with graft other than vein; lower extremity
35355 Thromboendarterectomy, including patch graft, if performed, iliofemoral
35256 Repair blood vessel with vein graft; lower extremity
35303 Thromboendarterectomy, including patch graft, if performed; popliteal artery
35142 Direct repair of aneurysm, pseudoaneurysm, or excision (partial or total) and graft insertion, with or without patch graft; for ruptured aneurysm, common femoral artery (profunda femoris, superficial femoral)
35184 Repair, congenital alteriovenous fistula; extremities
35151 Direct repair of aneurysm, pseudoaneurysm, or excision (partial or total) and graft insertion, with or without patch graft; for aneurysm, pseudoaneurysm, and associated occlusive disease, popliteal artery
35525 Bypass graft, with vein; brachial-brachial
35566 Bypass graft, with vein; femoral-anterior tibial, posterior tibial, peroneal artery or other distal vessels
35570 Bypass graft, with vein; tibial-tibial, peroneal-tibial, or tibial / peroneal trunk-tibial
34813 Placement of femoral-femoral prosthetic graft during endovascular aortic aneurysm repair (list separately in addition to code for primary procedure)
35013 Direct repair of aneurysm, pseudoaneurysm, or excision (partial or total) and graft insertion, with or without patch graft; for ruptured aneurysm, axillary-brachial artery, by arm incision
35304 Thromboendarterectomy, including patch graft, if performed; tibioperoneal trunk artery
35305 Thromboendarterectomy, including patch graft, if performed; tibial or peroneal artery, initial vessel
35306 Thromboendarterectomy, including patch graft, if performed; each additional tibial or peroneal artery (List separately in addition to code for primary procedure)
35523 Bypass graft, with vein; brachial-ulnar or radial
35585 In-situ vein bypass; femoral-anterior tibial, posterior tibial, or peroneal artery
35661 Bypass graft, with other than vein; femoral-femoral
35884 Revision, femoral anastomosis of synthetic arterial bypass graft in groin, open; with autogenous vein patch graft
35518 Bypass graft, with vein; axillary-axillary
35521 Bypass graft, with vein; axillary-femoral
35558 Bypass graft, with vein; femoral-femoral
35571 Bypass graft, with vein; popliteal-tibial, -peroneal artery or other distal vessels
35650 Bypass graft, with other than vein; axillary-axillary
34101 Embolectomy or thrombectomy, with or without catheter; axillary, brachial, innominate, subclavian artery, by arm incision
35459 Transluminal balloon angioplasty, open; tibioperoneal trunk and branches
34111 Embolectomy or thrombectomy, with or without catheter; radial or ulnar artery, by arm incision
35485 Transluminal peripheral atherectomy, open; tibioperoneal trunk and branches
35483 Transluminal peripheral atherectomy, open; femoral-popliteal
34812 Open femoral artery exposure for delivery of endovascular prosthesis, by groin incision, unilateral
Limb-endovascular:
ICD-9 codes
00.60 Insertion of drug-eluting stent(s) of superficial femoral artery
CPT codes
35474 Transluminal balloon angioplasty, percutaneous; femoral-popliteal
35493 Transluminal peripheral atherectomy, percutaneous; femoral-popliteal
35470 Transluminal balloon angioplasty, percutaneous; tibioperoneal trunk or branches, each vessel
35495 Transluminal peripheral atherectomy, percutaneous; tibioperoneal trunk and branches
35456 Transluminal balloon angioplasty, open; femoral-popliteal
Limb-open:
ICD-9 codes
38.18 Endarterectomy-lower limb arteries
38.08 Incision of vessels-lower limb arteries
38.48 Resection of vessel with replacement-lower limb arteries
38.68 Other excision of vessels-lower limb arteries
38.38 Resection of vessel with anastomosis-lower limb arteries
38.03 Incision of vessels-upper limb vessels
38.13 Endarterectomy-upper limb vessels
38.43 Resection of vessel with replacement-upper limb vessels
38.33 Resection of vessel with anastomosis-upper limb vessels
CPT codes
35226 Repair blood vessel, direct; lower extremity
35903 Excision of infected graft; extremity
35206 Repair blood vessel, direct; upper extremity
35190 Repair, acquired or traumatic arteriovenous fistula; extremities
35011 Direct repair of aneurysm, pseudoaneurysm, or excision (partial or total) and graft insertion, with or without patch graft; for aneurysm and associated occlusive disease, axillary-brachial artery, by arm incision
35207 Repair blood vessel, direct; hand, finger
35236 Repair blood vessel with vein graft; upper extremity
35371 Thromboendarterectomy, including patch graft, if performed; common femoral
35266 Repair blood vessel with graft other than vein; upper extremity
35879 Revision, lower extremity arterial bypass, without thrombectomy, open; With vein patch angioplasty
35045 Direct repair of aneurysm, pseudoaneurysm, or excision (partial or total) and graft insertion, with or without patch graft; for aneurysm, pseudoaneurysm, and associated occlusive disease, radial or ulnar artery
35883 Revision, femoral anastomosis of synthetic arterial bypass graft in groin, open; with nonautogenous patch graft (e.g., Dacron, ePTFE, bovine pericardium)
35302 Thromboendarterectomy, including patch graft, if performed; superficial femoral artery
35372 Thromboendarterectomy, including patch graft, if performed; deep (profunda) femoral
35556 Bypass graft, with vein; femoral-popliteal
35656 Bypass graft, with other than vein; femoral-popliteal
35881 Revision, lower extremity arterial bypass, without thrombectomy, open; with segmental vein interposition
35141 Direct repair of aneurysm, pseudoaneurysm, or excision (partial or total) and graft insertion, with or without patch graft; for aneurysm, pseudoaneurysm, and associated occlusive disease, common femoral artery (profunda femoris, superficial femoral)
35286 Repair blood vessel with graft other than vein; lower extremity
35355 Thromboendarterectomy, including patch graft, if performed, iliofemoral
35256 Repair blood vessel with vein graft; lower extremity
35303 Thromboendarterectomy, including patch graft, if performed; popliteal artery
35142 Direct repair of aneurysm, pseudoaneurysm, or excision (partial or total) and graft insertion, with or without patch graft; for ruptured aneurysm, common femoral artery (profunda femoris, superficial femoral)
35184 Repair, congenital alteriovenous fistula; extremities
35151 Direct repair of aneurysm, pseudoaneurysm, or excision (partial or total) and graft insertion, with or without patch graft; for aneurysm, pseudoaneurysm, and associated occlusive disease, popliteal artery
35525 Bypass graft, with vein; brachial-brachial
35566 Bypass graft, with vein; femoral-anterior tibial, posterior tibial, peroneal artery or other distal vessels
35570 Bypass graft, with vein; tibial-tibial, peroneal-tibial, or tibial / peroneal trunk-tibial
34813 Placement of femoral-femoral prosthetic graft during endovascular aortic aneurysm repair (list separately in addition to code for primary procedure)
35013 Direct repair of aneurysm, pseudoaneurysm, or excision (partial or total) and graft insertion, with or without patch graft; for ruptured aneurysm, axillary-brachial artery, by arm incision
35304 Thromboendarterectomy, including patch graft, if performed; tibioperoneal trunk artery
35305 Thromboendarterectomy, including patch graft, if performed; tibial or peroneal artery, initial vessel
35306 Thromboendarterectomy, including patch graft, if performed; each additional tibial or peroneal artery (List separately in addition to code for primary procedure)
35523 Bypass graft, with vein; brachial-ulnar or radial
35585 In-situ vein bypass; femoral-anterior tibial, posterior tibial, or peroneal artery
35661 Bypass graft, with other than vein; femoral-femoral
35884 Revision, femoral anastomosis of synthetic arterial bypass graft in groin, open; with autogenous vein patch graft
35518 Bypass graft, with vein; axillary-axillary
35521 Bypass graft, with vein; axillary-femoral
35558 Bypass graft, with vein; femoral-femoral
35571 Bypass graft, with vein; popliteal-tibial, -peroneal artery or other distal vessels
35650 Bypass graft, with other than vein; axillary-axillary
34101 Embolectomy or thrombectomy, with or without catheter; axillary, brachial, innominate, subclavian artery, by arm incision
35459 Transluminal balloon angioplasty, open; tibioperoneal trunk and branches
34111 Embolectomy or thrombectomy, with or without catheter; radial or ulnar artery, by arm incision
35485 Transluminal peripheral atherectomy, open; tibioperoneal trunk and branches
35483 Transluminal peripheral atherectomy, open; femoral-popliteal
34812 Open femoral artery exposure for delivery of endovascular prosthesis, by groin incision, unilateral
Unspecified-endovascular:
ICD-9 codes
39.50 Angioplasty or atherectomy of other non-coronary vessel(s)
39.90 Insertion of non-drug-eluting, non-coronary artery stent(s)
39.79 Other endovascular repair (of aneurysm) of other vessels
00.55 Insertion of drug-eluting stent(s) of other peripheral vessel(s), endograft(s), endovascular graft(s), stent grafts
CPT codes
37205 Transcatheter placement of an intravascular stent(s) (except coronary, carotid, and vertebral vessel), percutaneous; initial vessel
37206 Transcatheter placement of an intravascular stent(s) (except coronary, carotid, and vertebral vessel), percutaenous; each additional vessel (List separately in addition to code for primary procedure)
37204 Transcatheter occlusion or embolization (e.g., for tumor destruction, to achieve hemostasis, to occlude a vascular malformation), percutaneous, any method, non-central nervous system, non-head or neck
37184 Primary percutaneous transluminal mechanial thrombectomy, noncoronary, arterial or arterial bypass graft, including fluoroscopic guidance and intraprocedural pharmacological thrombolytic injection(s); initial vessel
37186 Secondary percutaneous transluminal thrombectomy (e.g., nonprimary mechanical, snare basket, suction technique), noncoronary, arterial or arterial bypass graft, including fluoroscopic guidance and intraprocedural pharmacological thrombolytic injections, provided in conjunction with another percutaneous intervention other than primary mechanical thrombectomy (List separately in addition to code for primary procedure)
37187 Percutaneous transluminal mechanical thrombectomy, vein(s), including intraprocedural pharmacological thrombolytic injections and fluoroscopic guidance
37185 Primary percutaneous transluminal mechanical thrombectomy, noncoronary, arterial or arterial bypass graft, including fluoroscopic guidance and intraprocedural pharmacological thrombolytic injection(s); second and all subsequent vessel(s) within the same vascular family (List separately in addition to code for primary mechanical thrombectomy procedure)
37208 Transcatheter placement of an intravascular stent(s) (non-coronary vessel), open; each additional vessel (List separately in addition to code for primary procedure)
Unspecified-open:
ICD-9 codes
39.29 Other (peripheral) vascular shunt or bypass
39.49 Other revision of vascular procedure
39.52 Other repair of aneurysm
39.59 Other repair of vessel
39.57 Repair of blood vessel with synthetic patch graft
39.56 Repair of blood vessel with tissue patch graft
39.58 Repair of blood vessel with unspecified type of patch graft
39.53 Repair of arteriovenous fistula
38.10 Endarterectomy-unspecified site
38.00 Incision of vessels-unspecified site
38.40 Resection of vessel with replacement-unspecified site
38.30 Resection of vessel with anastomosis-unspecified site
CPT codes
35761 Exploration (not followed by surgical repair), with or without lysis of artery; other vessels
35685 Placement of vein patch or cuff at distal anastomosis of bypass graft, synthetic conduit (list separarely in addition to code for primary procedure)
35681 Bypass graft; composite, prosthetic and vein (List separately in addition to code for primary procedure)
35506 Bypass graft, with vein; carolid-subclavian or subclavian-carotid
37799 Unlisted procedure, vascular surgery
37207 Transcatheter placement of an intravascular stent(s) (non-coronary vessel), open; initial vessel
35875 Thrombectomy of arterial or venous graft (other than hemodialysis graft or fistula)
35876 Thrombectomy of arterial or venous graft (other than hemodialysis graft or fistula); with revision of arterial or venous graft
</t>
  </si>
  <si>
    <t>Hospital stays are excluded from the cohort if they met any of the following criteria: (Brief narrative description of exclusions from the target population)
1) Lack of continuous enrollment in Medicare FFS for 12 months prior to index hospital stay. 
Hospital stays for patients who lack continuous enrollment in Medicare FFS for 12 months prior to index hospital stay are excluded.
Rationale: We exclude these hospital stays to ensure full data availability for risk-adjustment.
2) In-hospital deaths. 
Hospital stays for patients with in-hospital deaths are excluded.
Rationale: Patients who die during the initial hospital stay are not at risk for readmission. 
3) Transfers out. 
Hospitals stays in which patients receive a qualifying vascular procedure and are then transferred to another acute care facility are excluded.
Rationale: In this instance, the hospital that performed the vascular procedure does not provide discharge care and cannot be fairly held responsible for outcomes following discharge. Of note, these stays are a part of a single acute episode of care and only the transfer-out admission is excluded from the index cohort (i.e., not the full episode of care; if a patient is transferred from one hospital to another and has a qualifying vascular procedure at the second hospital, which then discharges them to a non-acute setting, the second hospital stay is part of the index cohort and evaluated for readmission). The readmission is attributed to the hospital where the procedure was performed and where the patient received discharge care. 
4) Lack of follow-up in Medicare FFS for at least 30 days post‐discharge.
Hospital stays for patients without at least 30-days of enrollment in Medicare FFS after the index stay are excluded.
Rationale: We exclude these hospital stays because the 30‐day readmission outcome cannot be assessed in this group.
5) Hospital stays for patients who leave hospital against medical advice (AMA).
Hospital stays for patients who are discharged AMA are excluded.
Rationale: We exclude hospital stays for patients who are discharged AMA because providers in these circumstances do not have the opportunity to deliver full care and prepare the patient for discharge. 
6) Subsequent qualifying vascular procedures within 30 days of discharge.
Any vascular hospital stay is either an index stay or a potential readmission, but not both.
Rationale: Qualifying vascular procedures occurring within 30 days of discharge of an index hospital stay fall within the 30-day readmission assessment period during which no new hospital stay can be counted as an index hospital stay. They are considered readmissions.</t>
  </si>
  <si>
    <t>Administrative Claims</t>
  </si>
  <si>
    <t>Hospital Inpatient Quality Reporting; Medicare Shared Savings Program; Physician Compare; Physician Feedback; Physician Quality Reporting System (PQRS); Value-Based Payment Modifier Program</t>
  </si>
  <si>
    <t>XBGEA</t>
  </si>
  <si>
    <t>Participation in a Systematic Clinical Database Registry for General Surgery</t>
  </si>
  <si>
    <t>Documents if the hospital reports whether or not it participates in a  systematic clinical database registry for general surgery</t>
  </si>
  <si>
    <t>XCGML</t>
  </si>
  <si>
    <t>AMI episode of care (inpatient hospitalization + 30 days post-discharge)</t>
  </si>
  <si>
    <t>Cost / Resource Use</t>
  </si>
  <si>
    <t>Hospital-specific, risk-standardized, 30-day episode of care payment for AMI. The measure includes all payments across care settings for the 30-days following an inpatient admission for AMI. The payments are either "stripped or standardized" to remove the effect of policy adjustments. The measure uses hierarchical modelling to estimate a hospital-level risk-standardized total payments for the 30-day window from admission.</t>
  </si>
  <si>
    <t>The outcome for this measure is Medicare payments for an AMI episode of care.  The payment timeframe is defined as admission for an index hospitalization through 30 days post-admission. We include payments for inpatient settings and up to 6 other post-discharge settings (Skilled Nursing Facility, Outpatient, Home Health Agency, Hospice, Carrier, and Durable Medical Equipment).</t>
  </si>
  <si>
    <t>The target population for this measure includes episodes of care (as defined above) for patients who are 65 years of age or older with a principal discharge diagnosis of AMI (as defined by ICD-9 codes 410.xx, excluding 410.x2) during a qualifying index hospitalization.</t>
  </si>
  <si>
    <t>1) Lack of continuous enrollment in Medicare FFS Parts A and B in the 12 months prior to index hospital stay. 
2) Lack of continuous enrollment in Medicare FFS Parts A and B in the month following the index hospital stay (if alive). 
3) Patients discharged alive on the day of admission who did not get transferred.
4) Transfers into the hospital (excluded from eligibility as an index admission), or transfers to federal hospitals.
5) Patients who are discharged against medical advice (AMA). 
6) Occurred in Maryland hospitals and U.S. territories. 
7)Episodes for Patients with 0 Payment</t>
  </si>
  <si>
    <t>Nursing Home</t>
  </si>
  <si>
    <t>Hospital Inpatient Quality Reporting: Support Direction</t>
  </si>
  <si>
    <t>XDAEA</t>
  </si>
  <si>
    <t>Appropriate Monitoring of patients receiving an Opioid via an IV Patient Controlled Analgesia Device</t>
  </si>
  <si>
    <t>Being Tested</t>
  </si>
  <si>
    <t>Patients receiving intravenous opioids via patient controlled analgesia who receive appropriate mnoitoring of their respiratory status (respiratory rate and pulse oximetry) and level of sedation</t>
  </si>
  <si>
    <t>Hospitalizations during which the maximum time interval between documentation of each of the following parameters does not exceed 2.5 hours, starting at the beginning of the first episode of IV opiod administration via PCA, until either 24 hours later or discontinuation of the PCA, whichever occurs first: 
1.Respiratory Rate 
2.Pulse Oximetry 
3.Sedation Score</t>
  </si>
  <si>
    <t>All patients who receive an intravenous opiod via patient controlled analgesia in a hospital setting for more than 2.5 continuous hours</t>
  </si>
  <si>
    <t>Patients with an order for “comfort measures only” or “allow natural death”</t>
  </si>
  <si>
    <t>EHR</t>
  </si>
  <si>
    <t>Meaningful Use (EHR Incentive Program) - Hospitals, CAHs: Support Direction</t>
  </si>
  <si>
    <t>XDBCB</t>
  </si>
  <si>
    <t>Adverse Drug Events - Hyperglycemia</t>
  </si>
  <si>
    <t>Intermediate Outcome</t>
  </si>
  <si>
    <t>Average percentage of hyperglycemic hospital days for individuals with a diagnosis of diabetes mellitus, anti-diabetic drugs (except metformin) administered, or at least one elevated glucose level during the hospital stay</t>
  </si>
  <si>
    <t>Sum of the percentage of hospital days in hyperglycemia for all admissions in the denominator</t>
  </si>
  <si>
    <t>Total number of admissions with a diagnosis of diabetes mellitus, at least one administration of insulin or any oral anti-diabetic medication except metformin, or at least one elevated blood glucose value (&gt;200 mg / dL [11.1 mmol / L]) at any time during the entire hospital stay</t>
  </si>
  <si>
    <t>1. Admissions with a diagnosis of diabetic ketoacidosis (DKA) or hyperglycemic hyperosmolar syndrome (HHS)
2. Admissions without any hospital days included in the analysis
3. Admissions with lengths of stay greater than 120 days</t>
  </si>
  <si>
    <t>CMS / FMQAI</t>
  </si>
  <si>
    <t>Hospital Inpatient Quality Reporting; Meaningful Use (EHR Incentive Program) - Hospitals, CAHs; Medicare Shared Savings Program; Physician Compare; Physician Feedback; Physician Quality Reporting System (PQRS); Value-Based Payment Modifier Program</t>
  </si>
  <si>
    <t>XDBGA</t>
  </si>
  <si>
    <t>Adverse Drug Events - Hypoglycemia</t>
  </si>
  <si>
    <t>The rate of hypoglycemic events following the administration of an anti-diabetic agent</t>
  </si>
  <si>
    <t>Total number of hypoglycemic events (&lt;40 mg / dL) that were preceded by administration of a short / rapid-acting insulin within 12 hours or an anti-diabetic agent other than a short / rapid-acting insulin within 24 hours, were not followed by another glucose value greater than 80 mg / dL within 5 minutes, and were at least 20 hours apart</t>
  </si>
  <si>
    <t>Total number of hospital days with at least one anti-diabetic agent administered</t>
  </si>
  <si>
    <t>Admissions with length of stay greater than 120 days</t>
  </si>
  <si>
    <t>XDEEH</t>
  </si>
  <si>
    <t>Hospital 30-day, all-cause, risk-standardized mortality rate (RSMR) following Coronary Artery Bypass Graft (CABG) surgery</t>
  </si>
  <si>
    <t xml:space="preserve">The measure estimates a hospital-level, risk-standardized mortality rate (RSMR) for patients 18 years and older discharged from the hospital following a qualifying isolated CABG procedure. Mortality is defined as death from any cause within 30 days of the procedure date of an index CABG admission. The measure was developed using Medicare Fee-for-Service (FFS) patients 65 years and older and was tested in all-payer patients 18 years and older. 
An index admission is the hospitalization for a qualifying isolated CABG procedure considered for the mortality outcome.
</t>
  </si>
  <si>
    <t xml:space="preserve">This outcome measure does not have a traditional numerator and denominator like a core process measure (e.g., percentage of adult patients with diabetes aged 18-75 years receiving one or more hemoglobin A1c tests per year); thus, we are using this field to define the outcome and to which hospital the outcome is attributed when there are multiple hospitalizations within a single episode of care.
This is an all-cause mortality measure and therefore any death within 30 days of the index procedure date from the index hospitalization s included in the measure. Deaths are identified in the Medicare Enrollment Database.
Outcome Attribution
Attribution of the outcome in situations where a patient has multiple contiguous admissions, at least one of which involves an index CABG procedure (i.e., the patient is either transferred into the hospital that performs the index CABG or is transferred out to another hospital following the index CABG) is as follows:
- If a patient undergoes a CABG procedure in the first hospital and is then transferred to a second hospital where there is no CABG procedure, the mortality outcome is attributed to the first hospital performing the index CABG procedure and the 30-day window starts with the date of index CABG procedure. 
Rationale: A transfer following CABG is most likely due to a complication of the index procedure and that care provided by the hospital performing the CABG procedure likely dominates mortality risk even among transferred patients.
- If a patient is admitted to a first hospital but does not receive a CABG procedure there and is then transferred to a second hospital where a CABG is performed, the mortality outcome is attributed to the second hospital performing the index CABG procedure and the 30-day window starts with the date of index CABG procedure. 
Rationale: Care provided by the hospital performing the CABG procedure likely dominates mortality risk.
-If a patient undergoes a CABG procedure in the first hospital and is transferred to a second hospital where another CABG procedure is performed, the mortality outcome is attributed to the first hospital performing the index (first) CABG procedure and the 30-day window starts with the date of index CABG procedure. 
Rationale: A transfer following CABG is most likely due to a complication of the index procedure, and care provided by the hospital performing the index CABG procedure likely dominates mortality risk even among transferred patients.
</t>
  </si>
  <si>
    <t xml:space="preserve">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This claims-based measure can be used in either of two patient cohorts: (1) patients aged 65 years or older or (2) patients aged 18 years or older. We have tested the measure in both age groups.
The index cohort includes admissions for patients aged 18 years or older who received a qualifying “isolated” CABG procedure (CABG procedure without other concurrent major cardiac procedure such as valve replacement). The measure was developed in a cohort of patients 65 years and older who were enrolled in Medicare FFS and admitted to non-federal hospitals. To be included in the Medicare FFS cohort, patients had to have a qualifying isolated CABG procedure AND had to be continuously enrolled in Medicare Fee-for-Service (FFS) one year prior to the first day of the index hospitalization and through 30 days post procedure. 
This cohort is defined using the ICD-9 Clinical Modification (ICD-9-CM) procedure codes identified in Medicare Part A Inpatient claims data.
ICD-9-CM codes that define the cohort:
36.1x - Aortocoronary bypass for heart revascularization, not otherwise specified
36.11 - (Aorto) coronary bypass of one coronary artery
36.12 - (Aorto) coronary bypass of two coronary arteries
36.13 - (Aorto) coronary bypass of three coronary arteries
36.14 - (Aorto) coronary bypass of four or more coronary arteries
36.15 - Single internal mammary- coronary artery bypass
36.16 - Double internal mammary- coronary artery bypass
36.17 - Abdominal- coronary artery bypass
36.19 - Other bypass anastomosis for heart revascularization
</t>
  </si>
  <si>
    <t xml:space="preserve">For all cohorts:
1) Patients who leave hospital against medical advice (AMA) are identified using the discharge disposition indicator in the Standard Analytic File (SAF). 
2) Patients with inconsistent or unknown vital status or other unreliable data are identified if any of the following conditions are met 1) the patient’s age is greater than 115 years: 2) if the discharge date for a hospitalization is before the admission date; 3) if the patient has a sex other than ‘male’ or ‘female’. 
3) Subsequent qualifying CABG procedures during the measurement period are identified by the ICD-9 codes defining CABG listed in denominator details. 
4) Non-isolated CABG procedures (CABG Surgeries that occur concomitantly with excluded procedures and procedure groups). 
Procedures that occur concomitantly with a qualifying CABG procedure that exclude patients from the cohort are identified using the following ICD-9-CM procedure codes:
0.61 Percutaneous angioplasty or atherectomy of precerebral (extracranial) vessel(s)
0.62 Percutaneous angioplasty or atherectomy of intracranial vessel(s)
0.62 Percutaneous angioplasty or atherectomy of intracranial vessel(s)
0.63 Percutaneous insertion of carotid artery stent(s)
0.64 Percutaneous insertion of other precerebral (extracranial) artery stent(s)
0.65 Percutaneous insertion of intracranial vascular stent(s)
32.4x Lobectomy with segmental resection of adjacent lobes of lung, excludes that with radical dissection [excision] of thoracic structures
33.5x Lung transplant
33.6 Combined heart-lung transplantation
35.00 Closed heart valvotomy, unspecified valve
35.01 Closed heart valvotomy, aortic valve
35.02 Closed heart valvotomy, mitral valve
35.03 Closed heart valvotomy, pulmonary valve
35.04 Closed heart valvotomy, tricuspid valve
35.10 Open heart valvuloplasty without replacement, unspecified valve
35.11 Open heart valvuloplasty of aortic valve without replacement
35.12 Open heart valvuloplasty of mitral valve without replacement
35.13 Open heart valvuloplasty of pulmonary valve without replacement
35.14 Open heart valvuloplasty of tricuspid valve without replacement
35.20 Replacement of unspecified heart valve
35.21 Replacement of aortic valve with tissue graft
35.22 Other replacement of aortic valve
35.23 Replacement of mitral valve with tissue graft
35.24 Other replacement of mitral valve
35.25 Replacement of pulmonary valve with tissue graft
35.26 Other replacement of pulmonary valve
35.27 Replacement of tricuspid valve with tissue graft
35.28 Other replacement of tricuspid valve
35.31 Operations on papillary muscle
35.32 Operations on chordae tendineae
35.33 Annuloplasty
35.34 Infundibulectomy
35.35 Operations on trabeculae carneae cordis
35.39 Operations on other structures adjacent to valves of heart
35.41 Enlargement of existing atrial septal defect
35.42 Creation of septal defect in heart
35.50 Repair of unspecified septal defect of heart with prosthesis
35.51 Repair of atrial septal defect with prosthesis, open technique
35.52 Repair of atrial septal defect with prosthesis, closed technique
35.53 Repair of ventricular septal defect with prosthesis, open technique
35.54 Repair of endocardial cushion defect with prosthesis
35.55 Repair of ventricular septal defect with prosthesis, closed technique
35.60 Repair of unspecified septal defect of heart with tissue graft
35.61 Repair of atrial septal defect with tissue graft
35.62 Repair of ventricular septal defect with tissue graft
35.63 Repair of endocardial cushion defect with tissue graft
35.70 Other and unspecified repair of unspecified septal defect of heart
35.71 Other and unspecified repair of atrial septal defect
35.72 Other and unspecified repair of ventricular septal defect
35.73 Other and unspecified repair of endocardial cushion defect
35.81 Total repair of tetralogy of Fallot
35.82 Total repair of total anomalous pulmonary venous connection
35.83 Total repair of truncus arteriosus
35.84 Total correction of transposition of great vessels, not elsewhere classified
35.91 Interatrial transposition of venous return
35.92 Creation of conduit between right ventricle and pulmonary artery
35.93 Creation of conduit between left ventricle and aorta
35.94 Creation of conduit between atrium and pulmonary artery
35.95 Revision of corrective procedure on heart
35.96 Percutaneous valvuloplasty
35.98 Other operations on septa of heart
35.99 Other operations on valves of heart
37.31 Pericardiectomy
37.32 Excision of aneurysm of heart
37.33 Excision or destruction of other lesion or tissue of heart,open approach
37.35 Partial ventriculectomy
37.51 Heart transplantation
37.52 Implantation of total internal biventricular heart replacement system
37.53 Replacement or repair of thoracic unit of (total) replacement heart system
37.54 Replacement or repair of other implantable component of (total) replacement heart system
37.55 Removal of internal biventricular heart replacement system
37.63 Repair of heart assist system
37.67 Implantation of cardiomyostimulation system
38.12 Endarterectomy, other vessels of head and neck
38.11 Head and Neck Endarterectomy
38.14 Endarterectomy of Aorta
38.15 Thoracic Endarterectomy
38.16 Endarterectomy : Excision of tunica intima of artery to relieve arterial walls thickened by plaque or chronic inflammation. Location includes abdominal arteries excluding abdominal aorta: Celiac, Gastric, Hepatic, Iliac, Mesenteric, Renal, Splenic, Umbi
38.17 Endarterectomy - abdominal veins: Iliac, Portal, Renal, Splenic, Vena cava.
38.34 Resection of vessel with replacement: Angiectomy, excision of aneurysm (arteriovenous), blood vessel (lesion) with anastomosis (4=aorta, abdominal)
38.42 Resection of vessel with replacement: Angiectomy, excision of aneurysm with replacement (2= other vessels of head and neck; carotid, jugular)
38.44 Resection of vessel with replacement, aorta, abdominal
38.45 Resection of vessel with replacement, thoracic vessels
39.21 Caval-pulmonary artery anastomosis
39.22 Aorta-subclavian-carotid bypass
39.23 Other intrathoracic vascular shunt or bypass
39.24 Aorta-renal bypass
39.25 Aorta-iliac-femoral bypass
39.26 Other intra-abdominal vascular shunt or bypass
39.28 Extracranial-intracranial (EC-IC) vascular bypass
39.29 Other (peripheral) vascular shunt or bypass
39.71 Endovascular implantation of graft in abdominal aorta
39.72 Endovascular embolization or occlusion of head and neck vessels
39.73 Endovascular implantation of graft in thoracic aorta
39.74 Endovascular removal of obstruction from head and neck vessel(s)
39.75 Endovascular embolization or occlusion of vessel(s) of head or neck using bare coils
39.76 Endovascular embolization or occlusion of vessel(s) of head or neck using bioactive coils
39.79 Other endovascular procedures on other vessels
85.22 Resection of quadrant of breast
85.23 Subtotal Mastectomy, which excludes quadrant resection (85.22)
85.4x Mastectomy - includes simple / extended simple, unilateral / bilateral, radical / extended radical
For Medicare FFS patients:
5) Patients younger than 65 years are identified using the age variable that is created based on patient admit date and birth date. 
6) Patients without continuous enrollment in Medicare FFS for 12 months prior to index hospitalization. This is determined by patient enrollment status in both Part A and Part B and in FFS using CMS’ Enrollment Database (EDB); the enrollment indicators must be appropriately marked for each of the 12 months prior to the index hospital stay.
</t>
  </si>
  <si>
    <t>XDEEL</t>
  </si>
  <si>
    <t>Hospital 30-day Risk-standardized Acute Myocardial Infarction (AMI) Mortality eMeasure</t>
  </si>
  <si>
    <t>This measure estimates hospital 30-day risk-standardized mortality rates following admission for acute myocardial infarction (AMI) using clinical information collected at presentation in an electronic health record (EHR).</t>
  </si>
  <si>
    <t>This outcome measure does not have a traditional numerator and denominator like a core process measure (e.g., percentage of adult patients with diabetes aged 18-75 years receiving one or more hemoglobin A1c tests per year); thus, we use this field to define mortality. 
The outcome for this measure is 30-day all-cause mortality. We define all-cause mortality as death from any cause within 30 calendar days after the date of the index admission. For example, if a patient was admitted on January 1, the last of the 30-day period would be January 31.admission date.</t>
  </si>
  <si>
    <t>This outcome measure does not have a traditional numerator and denominator like a core process measure (e.g., percentage of adult patients with diabetes aged 18-75 years receiving one or more hemoglobin A1c tests per year); thus, we use this field to define patients included in the measure. 
Equals initial patient population</t>
  </si>
  <si>
    <t>1) Discharged against medical advice (AMA)
2) Transfer-in admissions: Among patients transferred from an inpatient admission at one acute care institution to another, the second admission with an AMI is not eligible as an index admission
3) Admissions with unreliable data (age &gt;115 years)
4) Multiple AMI admissions in measurement period: one admission should be randomly selected to retain and other admissions should be excluded for patients with multiple admissions for AMI within measurement period</t>
  </si>
  <si>
    <t>30 days following inpatient hospitalization for acute myocardial infarction (AMI)</t>
  </si>
  <si>
    <t>XDELG</t>
  </si>
  <si>
    <t>Hospital-level, risk-standardized 30-day episode-of-care payment measure for pneumonia</t>
  </si>
  <si>
    <t>The measure estimates a hospital-level risk-standardized 30-day episode-of-care payment measure for pneumonia that begins at hospitalization and extends 30 days post-admission. Patients with a principal discharged diagnosis of pneumonia were included. The measure was developed using Medicare Fee-for-Service (FFS) patients 65 years and older.</t>
  </si>
  <si>
    <t xml:space="preserve">*Note: This outcome measure does not have a traditional numerator and denominator like a core process measure (e.g., percentage of adult patients with diabetes aged 18-75 years receiving one or more hemoglobin A1c tests per year); thus, we are using this field to define the outcome. 
The outcome for this measure is a hospital-level, risk-standardized payment for Medicare patients for a pneumonia episode-of-care. The payment timeframe starts from the admission date of an index hospitalization through 30 days post-admission. We include payments for the index admission, as well as payments for subsequent inpatient, outpatient, skilled nursing facility, home health, hospice, physician / clinical laboratory / ambulance services, supplier Part B items, and durable medical equipment, prosthetics / orthotics, and supplies. 
In order to compare payments for Medicare patients related to clinical care, we remove geography and policy adjustment from our payment calculation whenever possible. If the data for a specific care setting do not allow for the removal of these adjustments, we calculate an average payment for each item across all geographic areas and replace the claim payment amount in the data with the average payment amount for that item.
</t>
  </si>
  <si>
    <t xml:space="preserve">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The denominator includes admissions to non-federal, short-stay, acute-care hospitals for Medicare FFS patients age 65 years and older with a principal discharge diagnosis of pneumonia and continuous enrollment in Medicare Part A and Part B benefits for the 12 months prior to the index admission and 30 days post- admission. Principal diagnosis of pneumonia is defined by the following ICD-9-CM codes:
480.0-Pneumonia due to adenovirus 
480.1 -Pneumonia due to respiratory syncytial virus 
480.2-Pneumonia due to parainfluenza virus 
480.3- Pneumonia due to SARS-associated coronavirus 
480.8-Viral pneumonia: pneumonia due to other virus not elsewhere classified 
480.9-Viral pneumonia unspecified 
481-Pneumococcal pneumonia [streptococcus pneumoniae pneumonia]
482.0-Pneumonia due to klebsiella pneumoniae 
482.1-Pneumonia due to pseudomonas 
482.2-Pneumonia due to hemophilus influenzae (h. influenzae) 
482.30-Pneumonia due to streptococcus unspecified 
482.31-Pneumonia due to streptococcus group a 
482.32-Pneumonia due to streptococcus group b 
482.39-Pneumonia due to other streptococcus 
482.40-Pneumonia due to staphylococcus unspecified 
482.41-Pneumonia due to staphylococcus aureus 
482.42-Methicillin resistant pneumonia due to Staphylococcus aureus 
482.49-Other staphylococcus pneumonia 
482.81-Pneumonia due to anaerobes 
482.82-Pneumonia due to escherichia coli [e.coli] 
482.83-Pneumonia due to other gram-negative bacteria 
482.84-Pneumonia due to legionnaires' disease 
482.89-Pneumonia due to other specified bacteria 
482.9-Bacterial pneumonia unspecified 
483.0-Pneumonia due to mycoplasma pneumoniae 
483.1-Pneumonia due to chlamydia 
483.8-Pneumonia due to other specified organism 
485-Bronchopneumonia organism unspecified 
486-Pneumonia organism unspecified 
487.0-Influenza with pneumonia 
488.11-Influenza due to identified novel H1N1 influenza virus with pneumonia
</t>
  </si>
  <si>
    <t>Patients younger than 65 years
Rationale: Younger Medicare patients represent a distinct population with dissimilar characteristics and outcomes.
Patients not continuously enrolled in FFS Medicare for the 12 months prior to the index admission
Rationale: This is necessary to ensure full historical data for risk adjustment.
Patients without at least 30 days of post-admission enrollment in FFS Medicare
Rationale: This is necessary in order to identify the outcome (payments) in the dataset over the analytic period.
Patients who were admitted and discharged on the same day (and not transferred or deceased)
Rationale: These patients likely did not suffer clinically significant pneumonia.
Patients transferred into the hospital
Rationale: The episode of care begins with the first admitting hospital. If a patient is transferred, the payments for that second hospitalization are counted as part of the full episode payment that is associated with the first admitting hospital. That is to say, transferred patients are included in the measure but the accepting hospital is not considered an index stay.
Patients with claims that contain inconsistent or unknown vital status
Rationale: We exclude stays for patients that include inconsistent data (e.g., date of death precedes date of admission).
Patients with claims that contain unreliable data
Rationale: We exclude stays for patients that include unreliable data (e.g., age is greater than 115 or more than one gender is included in a claim).
Patients discharged against medical advice (AMA)
Rationale: Hospitals had limited opportunity to implement high quality care.
Patients with hospice enrollment within one year prior to or on the date of an index admission Rationale: This exclusion is made for CMS’s 30-day pneumonia mortality measure and allows the cohort to be as closely aligned with this measure as possible.
Patients transferred to federal hospitals
Rationale: We do not have claims data for these hospitals, so including these patients would cause payments to be underestimated.
Patients without a DRG or DRG weight for their index hospitalization
Rationale: We cannot calculate a payment for these patients’ index admission; this would make the entire episode of care appear significantly less expensive.</t>
  </si>
  <si>
    <t>Chronic Condition Data Warehouse (CCW)</t>
  </si>
  <si>
    <t>XDELH</t>
  </si>
  <si>
    <t>Hospital-level, risk-standardized 30-day episode-of-care payment measure for heart failure</t>
  </si>
  <si>
    <t>The measure estimates a hospital-level risk-standardized 30-day episode-of-care payment measure for heart failure that begins at hospitalization and extends 30 days post-admission.Patients with a principal discharged diagnosis of heart failure were included. The measure was developed using Medicare Fee-for-Service (FFS) patients 65 years and older.</t>
  </si>
  <si>
    <t xml:space="preserve">*Note: This outcome measure does not have a traditional numerator and denominator like a core process measure (e.g., percentage of adult patients with diabetes aged 18-75 years receiving one or more hemoglobin A1c tests per year); thus, we are using this field to define the outcome. 
The outcome for this measure is a hospital-level, risk-standardized payment for Medicare patients for a heart failure episode-of-care. The payment timeframe starts from the admission date of an index hospitalization through 30 days post-admission. We include payments for the index admission, as well as payments for subsequent inpatient, outpatient, skilled nursing facility, home health, hospice, physician / clinical laboratory / ambulance services, supplier Part B items, and durable medical equipment, prosthetics / orthotics, and supplies. 
In order to compare payments for Medicare patients related to clinical care, we remove geography and policy adjustments from our payment calculation whenever possible. If the data for a specific care setting do not allow for the removal of these adjustments, we calculate an average payment for each item across all geographic areas and replace the claim payment amount in the data with the average payment amount for that item.
</t>
  </si>
  <si>
    <t xml:space="preserve">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The denominator includes admissions to non-federal, short-stay, acute-care hospitals for Medicare FFS patients age 65 years and older with a principal discharge diagnosis of heart failure and continuous enrollment in Medicare Part A and Part B benefits for the 12 months prior to the index admission and 30 days post- admission.
Principal diagnosis of heart failure is defined by the following ICD-9-CM codes:
402.01-Malignant hypertensive heart disease with congestive heart failure (CHF)
402.11-Benign hypertensive heart disease with CHF
402.91-Hypertensive heart disease with CHF
404.01-Malignant hypertensive heart and renal disease with CHF
404.03-Malignant hypertensive heart and renal disease with CHF &amp; renal failure (RF)
404.11-Benign hypertensive heart and renal disease with CHF
404.13-Benign hypertensive heart and renal disease with CHF &amp; RF
404.91-Unspecified hypertensive heart and renal disease with CHF
404.93-Hypertension and non-specified heart and renal disease with CHF &amp; RF
428.0-Congestive heart failure, unspecified
428.1-Left heart failure
428.20-Systolic heart failure, unspecified
428.21-Systolic heart failure, acute
428.22-Systolic heart failure, chronic
428.23-Systolic heart failure, acute or chronic
428.30-Diastolic heart failure, unspecified
428.31-Diastolic heart failure, acute
428.32-Diastolic heart failure, chronic 
428.33-Diastolic heart failure, acute or chronic 
428.40-Combined systolic and diastolic heart failure, unspecified 
428.41-Combined systolic and diastolic heart failure, acute 
428.42-Combined systolic and diastolic heart failure, chronic 
428.43-Combined systolic and diastolic heart failure, acute or chronic 
428.9-Heart failure, unspecified 
</t>
  </si>
  <si>
    <t xml:space="preserve">Patients younger than 65 years 
Rationale: Younger Medicare patients represent a distinct population with dissimilar characteristics and outcomes. 
Patients not continuously enrolled in FFS Medicare for the 12 months prior to the index admission 
Rationale: This is necessary to ensure full historical data for risk adjustment. 
Patients without at least 30 days of post-admission enrollment in FFS Medicare 
Rationale: This is necessary in order to identify the outcome (payments) in the dataset over the analytic period. 
Patients who were admitted and discharged on the same day (and not transferred or deceased) 
Rationale: These patients likely did not suffer clinically significant HF. 
Patients transferred into the hospital 
Rationale: The episode of care begins with the first admitting hospital. If a patient is transferred, the payments for that second hospitalization are counted as part of the full episode payment associated with the first admitting hospital. That is to say, transferred patients are included in the measure but the accepting hospital is not considered an index stay. 
Patients with claims that contain inconsistent or unknown vital status 
Rationale: We exclude stays for patients that include inconsistent data (e.g., date of death precedes date of admission). 
Patients with claims that contain unreliable data 
Rationale: We exclude stays for patients that include unreliable data (e.g., age is greater than 115 or more than one gender is included in a claim). 
Patients discharged against medical advice (AMA) 
Rationale: Hospitals had limited opportunity to implement high quality care. 
Patients with hospice enrollment within one year prior to or on the date of an index admission Rationale: This exclusion is made for CMS’s 30-day HF mortality measure and allows the cohort to be as closely aligned with this measure as possible. 
Patients transferred to federal hospitals 
Rationale: We do not have claims data for these hospitals, so including these patients would cause payments to be underestimated. 
Patients without a DRG or DRG weight for their index hospitalization 
Rationale: We cannot calculate a payment for these patients’ index admission; this would make the entire episode of care appear significantly less expensive. 
Patients who receive a heart transplant during the episode of care 
Rationale: These patients are clinically distinct, are generally very high payment cases, and are not representative of the typical heart failure patient that this measure aims to capture. 
Patients who receive a Left Ventricular Assist Device (LVAD) during the episode of care 
Rationale: These patients are clinically distinct, are generally very high payment cases, and are not representative of the typical heart failure patient that this measure aims to capture.
</t>
  </si>
  <si>
    <t xml:space="preserve">Chronic Condition Data Warehouse (CCW)
</t>
  </si>
  <si>
    <t>VBP Status</t>
  </si>
  <si>
    <t>Hospital/ Acute Care Facility</t>
  </si>
  <si>
    <t xml:space="preserve"> </t>
  </si>
  <si>
    <t xml:space="preserve"> Hospital/ Acute Care Facility</t>
  </si>
  <si>
    <t>0217</t>
  </si>
  <si>
    <t>D0217</t>
  </si>
  <si>
    <t>Surgery Patients with Recommended Venous Thromboembolism (VTE) Prophylaxis Ordered</t>
  </si>
  <si>
    <t>Percentage of surgery patients with recommended Venous Thromboembolism (VTE) Prophylaxis ordered during admission</t>
  </si>
  <si>
    <t>Surgery patients with recommended VTE prophylaxis ordered during the admission</t>
  </si>
  <si>
    <t>All selected surgery patients</t>
  </si>
  <si>
    <t>Patients who are less than 18 years of age. Patients with procedures performed entirely by laparoscope. Patients whose total surgery time is less than or equal to 30 minutes
Patients who stayed less than or equal to 24 hours postoperatively. Burn patients (refer to Specifications Manual, National Healthcare Quality Measures, Appendix A, Table 5.14 for ICD-9-CM codes). Patients who are on warfarin prior to admission. Patients with contraindications to both mechanical and pharmacological prophylaxis. Patients whose ICD-9-CM Prinicpal Procedure occurred prior to the date of admission</t>
  </si>
  <si>
    <t>CMS (The Joint Commission)</t>
  </si>
  <si>
    <t>ASCO QOPI</t>
  </si>
  <si>
    <t>Venous Thromboembolism Patients Recieving Unfractionated Heparin with Dosages/ Platelet Count Monitoring by Protocol or Nomogram</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</si>
  <si>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 interactions. This measure is part of a set of six prevention and treatment measures that address VTE (VTE-1: VTE Prophylaxis, VTE-2: ICU VTE Prophylaxis, VTE-3: VTE Patients with Anticoagulation Overlap Therapy, VTE-4: VTE Patients Receiving UFH with Dosages/ Platelet Count Monitoring by Protocol and VTE-6: Incidence of Potentially-Preventable VTE).</t>
  </si>
  <si>
    <t>Patients with confirmed VTE discharged on warfarin therapy. The target population includes patients discharged with an ICD-9-CM Principal or Other Diagnosis Codes for VTE as defined in Table 7.03 or Table 7.04 that are discharged to home, homecare or court/ law enforcement or home for hospice care.
Please note: The allowable values of the data element Discharge Disposition are used to designate which locations are included.</t>
  </si>
  <si>
    <t>This measure assesses the number of patients with confirmed venous thromboembolism (VTE) during hospitalization (not present at admission) who did not receive VTE prophylaxis between hospital admission and the day before the VTE diagnostic testing order date. This measure is part of a set of six prevention and treatment measures that address VTE (VTE-1: VTE Prophylaxis, VTE-2: ICU VTE Prophylaxis, VTE-3: VTE Patients with Anticoagulation Overlap Therapy, VTE-4: VTE Patients Receiving UFH with Dosages/ Platelet Count Monitoring by Protocol, and VTE-5: VTE Warfarin Therapy Discharge Instructions).</t>
  </si>
  <si>
    <t>Community/ Population Health</t>
  </si>
  <si>
    <t>De.2. Brief description of measure 
 Standardized Infection Ratio (SIR) of healthcare-associated, catheter-associated urinary tract infections (CAUTI) will be calculated among patients in the following patient care locations:
 • Intensive Care Units (ICUs) (excluding patients in neonatal ICUs [NICUs: Level II/ III and Level III nurseries])
 • Specialty Care Areas (SCAs) - adult and pediatric: long term acute care, bone marrow transplant, acute dialysis, hematology/ 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</si>
  <si>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 xml:space="preserve"> Behavioral Health/ Psychiatric : Inpatient, Hospice, Hospital/ Acute Care Facility, Post Acute/ Long Term Care Facility : Long Term Acute Care Hospital, Post Acute/ Long Term Care Facility : Nursing Home/ Skilled Nursing Facility</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</si>
  <si>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 oncology, and solid organ transplant locations
• other inpatient locations.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</si>
  <si>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Pneumonia patients 18 years of age or older 
Table 3.1 Pneumonia (PN)
ICD-9 Code   Shortened Description
481    PNEUMOCOCCAL PNEUMONIA
482.0  K. PNEUMONIAE PNEUMONIA
482.1  PSEUDOMONAL PNEUMONIA
482.2  H.INFLUENZAE PNEUMONIA
482.30 STREPTOCOCCAL PNEUMN NOS
482.31 PNEUMONIA STRPTOCOCCUS A
482.32 PNEUMONIA STRPTOCOCCUS B
482.39 PNEUMONIA OTH STREP
482.40 STAPHYLOCOCCAL PNEU NOS
482.41 METH SUS PNEUM D/ T STAPH
482.42 METH RES PNEU D/ T STAPH
482.49 STAPH PNEUMONIA NEC
482.82 PNEUMONIA E COLI
482.83 PNEUMO OTH GRM-NEG BACT
482.84 LEGIONNAIRES´ DISEASE
482.89 PNEUMONIA OTH SPCF BACT
482.9  BACTERIAL PNEUMONIA NOS
483.0  PNEU MYCPLSM PNEUMONIAE
483.1  PNEUMONIA D/ T CHLAMYDIA
483.8  PNEUMON OTH SPEC ORGNSM
485    BRONCHOPNEUMONIA ORG NOS
486    PNEUMONIA, ORGANISM NOS
Table 3.2 Septicemia
ICD-9 Code     Shortened Description
038.0    STREPTOCOCCAL SEPTICEMIA
038.10   STAPHYLCOCC SEPTICEM NOS
038.11   METH SUSC STAPH AUR SEPT
038.12   MRSA SEPTICEMIA
038.19   STAPHYLCOCC SEPTICEM NEC
038.2    PNEUMOCOCCAL SEPTICEMIA
038.3    ANAEROBIC SEPTICEMIA
038.40   GRAM-NEG SEPTICEMIA NOS
038.41   H. INFLUENAE SEPTICEMIA
038.42   E COLI SEPTICEMIA
038.43   PSEUDOMONAS SEPTICEMIA
038.44   SERRATIA SEPTICEMIA
038.49   GRAM-NEG SEPTICEMIA NEC
038.8    SEPTICEMIA NEC
038.9    SEPTICEMIA NOS
995.91   SEPSIS
995.92   SEVERE SEPSIS
Table 3.3 Respiratory Failure
ICD-9 Code    Shortened Description
518.81  ACUTE RESPIRATRY FAILURE
518.84  ACUTE &amp; CHRONC RESP FAIL
Table 3.1   Pneumonia (PN)
ICD-10 Code Shortened Description
J 13 Pneumonia due to Streptococcus pneumoniae
J 18.1 Lobar pneumonia, unspecified organism
J  15.0 Pneumonia due to Klebsiella pneumoniae
J 15.1 Pneumonia due to Pseudomonas
J 14 Pneumonia due to Hemophilus influenzae
J 15.4 Pneumonia due to other streptococci
J 15.3 Pneumonia due to streptococcus, group B
J 15.20 Pneumonia due to staphylococcus, unspecified
J 15.21 Pneumonia due to staphylococcus aureus
Z 16 Infection and drug resistant microorganisms
J 15.29 Pneumonia due to other staphylococcus
J 15.5 Pneumonia due to Escherichia coli
J 15.6 Pneumonia due to other aerobic Gram-negative bacteria
A 48.1 Legionnaires’ disease
J 15.8 Pneumonia due to other specified bacteria
J 15.9 Unspecified bacterial pneumonia
J 15.7 Pneumonia due to Mycoplasma pneumoniae
J 16.0 Chlamydial pneumonia
J 16.8 Pneumonia due to other specified infectious organisms
J 18.0 Bronchopneumonia, unspecified organism
J 18.8 Other pneumonia, unspecified organism
J 18.9 Pneumonia, unspecified organism
J 17 Pneumonia in diseases classified elsewhere
J 18.2 Hypostatic pneumonia, unspecified organism
J 85.1 Abscess of lung with pneumonia
Table 3.2   Septicemia
ICD-10 Code Shortened Description
A 40.0 Sepsis due to streptococcus, group A
A 40.1 Sepsis due to streptococcus, group B
A 40.3 Sepsis due to Streptococcus pneumoniae
A 40.8 Other streptococcal sepsis
A 40.9 Streptococcal sepsis, unspecified
A 41.9 Sepsis unspecified
A 41.2 Sepsis due to other unspecified specified staphylococcus
A 41.0 Sepsis due to Staphylococcus aureus
A 41.0 AND U80.1 Sepsis due to Staphylococcus aureus AND Methicillin-resistant staph  aureus infection
A 41.1 Sepsis due to other specified staphylococcus
A 41.89 Other specified sepsis
A 41.4 Sepsis due to anaerobes
A 41.50 Gram-negative sepsis, unspecified
A 41.3 Sepsis due to Hemophilus influenzae
A 41.51 Sepsis due to Escherichia coli ( E coli)
A 41.52 Sepsis due to pseudomonas
A 41.53 Sepsis due to Serratia
A 41.59 Other Gram-negative sepsis
A 41.81 Sepsis due to Enterococcus
A 42.7 Actinomycotic sepsis
A 41.9 Sepsis, unspecified
R65.20 Severe sepsis without septic shock
R65.21 Severe sepsis with septic shock
Table 3.3  Respiratory Failure
ICD-10 Code Shortened Description
J 96.0 Acute respiratory failure
J 96.9 Respiratory failure, unspecified
J 96.2 Acute and chronic respiratory failure
J 96.1 Chronic respiratory failure
J 80 Acute respiratory syndrome
J 22 Unspecified acute lower respiratory infection
J 98.8 Other specified respiratory disorders</t>
  </si>
  <si>
    <t>Patients less than 18 years of age
Patients who have a length of stay greater than 120 days
Patients with Cystic Fibrosis
Patients who had no chest x-ray or CT scan that indicated abnormal findings within 24 hours prior to hospital arrival or anytime during the hospitalization
Receiving comfort measures only documented the day of or the day after arrival
Patients enrolled in clinical trial
Patients received as a transfer from the emergency/ observation department of another hospital
Patients received as a transfer from an ambulatory surgery center
Patients received as a transfer from an inpatient or outpatient department of another hospital
Patients who have no diagnosis of pneumonia either as the ED final diagnosis/ impression or direct admission diagnosis/ impression
Patients who are Compromised as defined in data dictionary (i.e., documentation that the patient had (1) any of the following compromising conditions: HIV positive, AIDS, cystic fibrosis, systemic chemotherapy within last three months, systemic immunosuppressive therapy within the past three months, leukemia documented in the past three months, lymphoma documented in the past three months, radiation therapy in the past three months; (2) a prior hospitalization within 14 days [the patient was discharged from an acute care facility for inpatient care to a non-acute setting—home, SNF, ICF, or rehabilitation hospital—before the second admission to the same or different acute care facility]) and abstraction guidelines
With healthcare associated pneumonia as defined in data dictionary (i.e., presence of at least one of the following: (1) hospitalization within the last 90 calendar days; (2) residence in a nursing home or extended care facility for any amount of time within the last 90 days; (3) chronic dialysis within the last 30 days prior to this hospitalization; (4) wound care, tracheostomy care or ventilator care provided by a health care professional within the last 30 days) and abstraction guidelines
Patients transferred/ admitted to the ICU wihtin 24 hours after arrival to this hospital with a beta-lactam allergy
Patients who have a duration of stay less than or equal to one day
Patients with another source of infection who did not receive an antibiotic regimen recommened for pneumonia but did receive antibiotics within the first 24 hours of hospitalization</t>
  </si>
  <si>
    <t>Exclusions: 
•&lt;18 years of age
•Patients who have a length of stay greater than 120 days
•Patients enrolled in clinical trials 
•Patients received as a transfer from an inpatient or outpatient department of another hospital
•Patients received as a transfer from the emergency/ observation department of another hospital
•Patients received as a transfer from an ambulatory surgery center
•Patient administered fibrinolytic agent prior to PCI
•PCI described as non-primary by physician, advanced practice nurse, or physician assistant
•Patients who did not receive PCI within 90 minutes and had a reason for delay documented by a physician, advanced practice nurse, or physician assistant (e.g., social, religious, initial concern or refusal, cardiopulmonary arrest, balloon pump insertion, respiratory failure requiring intubation)</t>
  </si>
  <si>
    <t xml:space="preserve"> Electronic Health/ Medical Record, Paper medical record/ flow-sheet</t>
  </si>
  <si>
    <t>Facility/ Agency, Population : National, Program : QIO</t>
  </si>
  <si>
    <t>Exclusions: 
•&lt;18 years of age
•Patients who have a length of stay greater than 120 days
•Patients enrolled in clinical trials 
•Patients received as a transfer from an inpatient or outpatient department of another hospital
•Patients received as a transfer from the emergency/ observation department of another hospital
•Patients received as a transfer from an ambulatory surgery center
•Patients who did not receive fibrinolytic therapy within 30 minutes and had a reason for delay documented by a physician, advanced practice nurse, or physician assistant (e.g., social, religious, initial concern or refusal, cardiopulmonary arrest, balloon pump insertion, respiratory failure requiring intubation)</t>
  </si>
  <si>
    <t xml:space="preserve">Disparities Sensitive </t>
  </si>
  <si>
    <t>Patient Engagement/ Experience</t>
  </si>
  <si>
    <t>Facility/ Agency</t>
  </si>
  <si>
    <t xml:space="preserve"> Electronic Clinical Data, Electronic Health/ Medical Record, Paper medical record/ flow-sheet</t>
  </si>
  <si>
    <t>Can be measured at all levels, Facility/ Agency, Program : QIO</t>
  </si>
  <si>
    <t>All surgery patients on daily beta blocker therapy prior to arrival
Data Element Data Collection Question: Is there documentation that the patient was on a daily beta-blocker therapy prior to arrival? Yes/ No
Notes for Abstraction: 
• If there is documentation that the beta-blocker was taken daily at “home” or is a “current” medication, select “Yes”. 
• If a beta-blocker is listed as a home medication without designation of how often or when it is taken, select “Yes”. 
• If there is documentation that the beta-blocker is a home/ current medication and additional documentation indicates the beta-blocker was not taken daily, e.g., the medication reconciliation form lists a beta-blocker as a home/ current medication, but documentation in the nurses notes state “patient denies taking beta-blocker every day", select “No”. 
• If there is documentation that the beta-blocker is on a schedule other than daily, select “No”. 
• If there is documentation that the beta-blocker was given on a “prn” basis for cardiac or non-cardiac reasons, select “No”.</t>
  </si>
  <si>
    <t>Cardiac surgery patients with controlled postoperative blood glucose (less than or equal to 180mg/ dL) in the timeframe of 18 to 24 hours after Anesthesia End Time.</t>
  </si>
  <si>
    <t>Cardiac surgery patients with controlled postoperative blood glucose (less than or equal to ?180mg/ dL) in the timeframe of 18 to 24 hours after Anesthesia End Time.</t>
  </si>
  <si>
    <t>Excluded Populations 
• Patients less than 18 years of age
• Patients who have a length of Stay greater than 120 days
• Patients who had a principal diagnosis suggestive of preoperative infectious diseases (as defined in Appendix A, Table 5.09 for ICD-9-CM codes)
• Burn and transplant patients (as defined in Appendix A, Tables 5.14 and 5.15 for ICD-9-CM codes)
• Patients enrolled in clinical trials
• Patients whose ICD-9-CM principal procedure occurred prior to the date of admission
• Patients with physiciaN/Advanced practice nurse/ physician assistant (physiciaN/APN/ PA) documented infection prior to surgical procedure of interest
• Patients who discharged prior to 24 hours after Anesthesia End Time.</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</si>
  <si>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(VTE-2: ICU VTE Prophylaxis, VTE-3: VTE Patients with Anticoagulation Overlap Therapy, VTE-4: VTE Patients Receiving UFH with Dosages/ Platelet Count Monitoring, VTE-5: VTE Warfarin Therapy Discharge Instructions and VTE-6: Incidence of Potentially-Preventable VTE) that are used in The Joint Commission’s accreditation process.</t>
  </si>
  <si>
    <t>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This measure is part of a set of six prevention and treatment measures that address VTE (VTE-1: VTE Prophylaxis, VTE-3: VTE Patients with Anticoagulation Overlap Therapy, VTE-4: VTE Patients Receiving UFH with Dosages/ Platelet Count Monitoring by Protocol, VTE-5: VTE Warfarin Therapy Discharge Instructions and VTE-6: VTE Incidence of Potentially-Preventable VTE).</t>
  </si>
  <si>
    <t>This measure captures the proportion of ischemic or hemorrhagic stroke patients who received VTE prophylaxis or have documentation why no VTE prophylaxis was given on the day of or the day after hospital admission. This measure is a part of a set of eight nationally implemented measures that address stroke care (STK-2: Discharged on Antithrombotic Therapy, STK-3: Anticoagulation Therapy for Atrial Fibrillation/ Flutter, STK-4: Thrombolytic Therapy, STK-5: Antithrombotic Therapy By End of Hospital Day 2, STK-6 Discharged on Statin Medication, STK-8: Stroke Education, and STK-10: Assessed for Rehabilitation) that are used in The Joint Commission’s hospital accreditation and Disease-Specific Care certification programs.</t>
  </si>
  <si>
    <t>This measure captures the proportion of ischemic stroke patients prescribed antithrombotic therapy at hospital discharge. This measure is a part of a set of eight nationally implemented measures that address stroke care (STK-1: Venous Thromboembolism (VTE) Prophylaxis, STK-3: Anticoagulation Therapy for Atrial Fibrillation/ Flutter, STK-4: Thrombolytic Therapy,STK-5: Antithrombotic Therapy By End of Hospital Day 2, STK-6 Discharged on Statin Medication, STK-8: Stroke Education, and STK-10: Assessed for Rehabilitation) that are used in The Joint Commission’s hospital accreditation and Disease-Specific Care certification programs.</t>
  </si>
  <si>
    <t>STK-03: Anticoagulation Therapy for Atrial Fibrillation/ Flutter</t>
  </si>
  <si>
    <t>This measure captures the proportion of ischemic stroke patients with atrial fibrillation/ flutter who are prescribed anticoagulation therapy at hospital discharge. This measure is a part of a set of eight nationally implemented measures that address stroke care (STK-1: Venous Thromboembolism (VTE) Prophylaxis, STK-2: Discharged on Antithrombotic Therapy, STK-4: Thrombolytic Therapy, STK-5: Antithrombotic Therapy By End of Hospital Day 2, STK-6 Discharged on Statin Medication, STK-8: Stroke Education, and STK-10: Assessed for Rehabilitation) that are used in The Joint Commission’s hospital accreditation and Disease-Specific Care certification programs.</t>
  </si>
  <si>
    <t>Ischemic stroke patients with with documented atrial fibrillation/ flutter.</t>
  </si>
  <si>
    <t>This measure captures the proportion of acute ischemic stroke patients who arrive at this hospital within 2 hours of time last known well for whom IV t-PA was initiated at this hospital within 3 hours of time last known well.  This measure is a part of a set of eight nationally implemented measures that address stroke care (STK-1: Venous Thromboembolism (VTE) Prophylaxis, STK-2: Discharged on Antithrombotic Therapy, STK-3: Anticoagulation Therapy for Atrial Fibrillation/ Flutter, STK-5: Antithrombotic Therapy By End of Hospital Day 2, STK-6 Discharged on Statin Medication, STK-8: Stroke Education, and STK-10: Assessed for Rehabilitation) that are used in The Joint Commission’s hospital accreditation and Disease-Specific Care certification programs.</t>
  </si>
  <si>
    <t>This measure captures the proportion of ischemic stroke patients who had antithrombotic therapy administered by end of hospital day two (with the day of arrival being day 1). This measure is a part of a set of eight nationally implemented measures that address stroke care (STK-1: Venous Thromboembolism (VTE) Prophylaxis, STK-2: Discharged on Antithrombotic Therapy, STK-3: Anticoagulation Therapy for Atrial Fibrillation/ Flutter, STK-4: Thrombolytic Therapy, STK-6: Discharged on Statin Medication, STK-8: Stroke Education, and STK-10: Assessed for Rehabilitation) that are used in The Joint Commission’s hospital accreditation and Disease-Specific Care certification programs.</t>
  </si>
  <si>
    <t>This measure captures the proportion of ischemic stroke patients with LDL greater than or equal to 100 mg/ dL, or LDL not measured, or who were on a lipid-lowering medication prior to hospital arrival who are prescribed statin medication at hospital discharge.  This measure is a part of a set of eight nationally implemented measures that address stroke care (STK-1: Venous Thromboembolism (VTE) Prophylaxis, STK-2: Discharged on Antithrombotic Therapy, STK-3: Anticoagulation Therapy for Atrial Fibrillation/ Flutter, STK-4: Thrombolytic Therapy, STK-5: Antithrombotic Therapy By End of Hospital Day 2, STK-8: Stroke Education, and STK-10: Assessed for Rehabilitation) that are used in The Joint Commission’s hospital accreditation and Disease-Specific Care certification programs.</t>
  </si>
  <si>
    <t>Ischemic stroke patients with an LDL greater than or equal to 100 mg/ dL, OR LDL not measured, OR who were on a lipid-lowering medication prior to hospital arrival.</t>
  </si>
  <si>
    <t>This measure captures the proportion of ischemic or hemorrhagic stroke patients assessed for or who received rehabilitation services during the hospital stay. This measure is a part of a set of eight nationally implemented measures that address stroke care (STK-1: Venous Thromboembolism (VTE) Prophylaxis, STK-2: Discharged on Antithrombotic Therapy, STK-3: Anticoagulation Therapy for Atrial Fibrillation/ Flutter, STK-4: Thrombolytic Therapy, STK-5: Antithrombotic Therapy By End of Hospital Day 2, STK-6 Discharged on Statin Medication,  and STK-8: Stroke Education) that are used in The Joint Commission’s hospital accreditation and Disease-Specific Care certification programs.</t>
  </si>
  <si>
    <t>Patients less than 18 years of age
Patients who have a length of Stay &gt;120 days
Patients enrolled in clinical trials  
Patients whose ICD-9-CM principal procedure occurred prior to the date of admission
Patients who had a urinary diversion, urethral catheter, suprapubic catheter or had intermittent catheterization prior to hospital arrival. 
Patients who did not have a catheter in place postoperatively. 
Patients who had a urological, gynecological or perineal procedure performed during the admission.
Patients who expired perioperatively. 
Patients whose length of stay was less than two days postoperatively. 
Patients who had physiciaN/APN/ PA documentation of a reason for not removing the urinary catheter postoperatively.</t>
  </si>
  <si>
    <t xml:space="preserve"> Paper medical record/ flow-sheet</t>
  </si>
  <si>
    <t>Patients less than 18 years of age
Patients who have a Length of Stay greater than 120 days
Patients who had a hysterectomy and a caesarean section performed during this hospitalization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physiciaN/Advanced practice nurse/ physician assistant (physiciaN/APN/ PA) documented infection prior to surgical procedure of interest
Patients who had other procedures requiring general or spinal anesthesia that occurred within 3 days (4 days for CABG or Other Cardiac Surgery) prior to or after the procedure of interest (during separate surgical episodes) during this hospital stay
Patients who were receiving antibiotics more than 24 hours prior to surgery
Patients who were receiving antibiotics within 24 hours prior to arrival (except colon surgery patients taking oral prophylactic antibiotics)</t>
  </si>
  <si>
    <t xml:space="preserve"> Electronic administrative data/ claims, Electronic Health/ Medical Record, Paper medical record/ flow-sheet</t>
  </si>
  <si>
    <t>Can be measured at all levels, Facility/ Agency, Population : National, Program : QIO</t>
  </si>
  <si>
    <t>Excluded Populations:
Patients less than 18 years of age
Patients who have a length of Stay greater than 120 days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physiciaN/Advanced practice nurse/ physician assistant (physiciaN/APN/ PA) documented infection prior to surgical procedure of interest
Patients who expired perioperatively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did not receive any antibiotics before or during surgery, or within 24 hours after Anesthesia End Time (i.e., patient did not receive prophylactic antibiotics)
Patients who did not receive any antibiotics during this hospitalization</t>
  </si>
  <si>
    <t>Excluded Populations:
Patients less than 18 years of age
Patients who have a length of Stay greater than 120 days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physiciaN/Advanced practice nurse/ physician assistant (physiciaN/APN/ PA) documented infection prior to surgical procedure of interest
Patients who expired perioperatively
Patients who had other procedures requiring general or spinal anesthesia that occurred within three days (four days for CABG or Other Cardiac Surgery) prior to or after the procedure of interest (during separate surgical episodes) during this hospital stay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did not receive any antibiotics during this hospitalization.
Patients who received urinary antiseptics only (as defined in Appendix C, Table 3.11)
Patients with Reasons to Extend Antibiotics.</t>
  </si>
  <si>
    <t xml:space="preserve"> Electronic administrative data/ claims</t>
  </si>
  <si>
    <t>Prototype measure for the facility adjusted Standardized Infection Ratio (SIR) of deep incisional and organ/ 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This prototype measure is intended for time-limited use and is proposed as a first step toward a more comprehensive SSI measure or set of SSI measures that include additional surgical procedure categories and expanded SSI risk-adjustment by procedure type.  This single prototype measure is applied to two operative procedures, colon surgeries and abdominal hysterectomies, and the measure yields separate SIRs for each procedure.</t>
  </si>
  <si>
    <t>Deep incisional primary (DIP) and organ/ 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Case accrual will be guided by sampling algorithms as described below.</t>
  </si>
  <si>
    <t xml:space="preserve"> Electronic Clinical Data, Electronic Health/ Medical Record, Lab data, Paper medical record/ flow-sheet, Special or unique data</t>
  </si>
  <si>
    <t>Facility/ Agency, Population : National, Population : states</t>
  </si>
  <si>
    <t>N/A</t>
  </si>
  <si>
    <t>OQR Status</t>
  </si>
  <si>
    <t>XDEMB</t>
  </si>
  <si>
    <t>High-Acuity Care Visits after Outpatient Cataract Procedure</t>
  </si>
  <si>
    <t>Combined rate of unplanned admissions, emergency department visits, and observation stays among Medicare FFS beneficiaries after receiving a cataract procedure at an ambulatory surgery center or other outpatient facility</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</si>
  <si>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outcome.
The outcome for this measure is the combined rate of unplanned admissions, emergency department visits, and observation stays among Medicare FFS beneficiaries after receiving a cataract surgery at an ambulatory surgery center or other outpatient facility.</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</si>
  <si>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cohort.
The cohort for this measure is patients who receive a cataract surgery at an ambulatory surgery center or other outpatient facility.</t>
  </si>
  <si>
    <t>TBD</t>
  </si>
  <si>
    <t>Not yet tested</t>
  </si>
  <si>
    <t>Ambulatory Surgical Center Quality Reporting; Hospital Outpatient Quality Reporting; Medicare Shared Savings Program; Physician Compare; Physician Feedback; Physician Quality Reporting System (PQRS); Value-Based Payment Modifier Program</t>
  </si>
  <si>
    <t>XDEMA</t>
  </si>
  <si>
    <t>High-Acuity Care Visits after Outpatient Colonoscopy Procedure</t>
  </si>
  <si>
    <t>Combined rate of unplanned admissions, emergency department visits, and observation stays among Medicare FFS beneficiaries after receiving a colonoscopy at an ambulatory surgery center or other outpatient facility</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</si>
  <si>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outcome.
The outcome for this measure is the combined rate of unplanned admissions, emergency department visits, and observation stays among Medicare FFS beneficiaries after receiving a colonoscopy at an ambulatory surgery center or other outpatient facility.</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</si>
  <si>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cohort.
The cohort for this measure is patients who receive a colonoscopy at an ambulatory surgery center or other outpatient facility.</t>
  </si>
  <si>
    <t>XDELM</t>
  </si>
  <si>
    <t>High-Acuity Care Visits after Outpatient Endoscopy Procedure</t>
  </si>
  <si>
    <t>Combined rate of unplanned admissions, emergency department visits, and observation stays among Medicare FFS beneficiaries after receiving an endoscopy at an ambulatory surgery center or other outpatient facility</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</si>
  <si>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outcome.
The outcome for this measure is one or more of the following events – unplanned admission, emergency department visit, or observation stay – among Medicare FFS beneficiaries after receiving an endoscopy at an ambulatory surgery center or other outpatient facility.</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</si>
  <si>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cohort.
The cohort for this measure is patients who receive an endoscopy at an ambulatory surgery center or other outpatient facility.</t>
  </si>
  <si>
    <t>XDFMH</t>
  </si>
  <si>
    <t>30-Day Readmissions</t>
  </si>
  <si>
    <t>Measure Concept</t>
  </si>
  <si>
    <t>Count of all index episodes of care ending in the report period from which a resumption of care occurred within 30 days to the same or to another HOD. Any episode of care that begins (from date) more that 30 days after a previous episode of care ends (through date) becomes a new index episode of care.</t>
  </si>
  <si>
    <t>Count of all episodes of care ending in the report period</t>
  </si>
  <si>
    <t>HOD</t>
  </si>
  <si>
    <t>Hospital Outpatient Departments (HOD)</t>
  </si>
  <si>
    <t>Hospital Outpatient Quality Reporting; Physician Feedback; Value-Based Payment Modifier Program</t>
  </si>
  <si>
    <t>XDFMF</t>
  </si>
  <si>
    <t>No Individual Psychotherapy</t>
  </si>
  <si>
    <t>Count of episodes of care ending in the report period with no units of individual psychotherapy (revenue code 0914) or psychiatric testing (revenue codes 0900 or 0918)</t>
  </si>
  <si>
    <t>XDFMG</t>
  </si>
  <si>
    <t>Group Therapy</t>
  </si>
  <si>
    <t>Count of episodes of care ending in the report period with only group therapy (revenue code 0915) billed</t>
  </si>
  <si>
    <t>Count of all episodes of care ending in the reporting period</t>
  </si>
  <si>
    <t>0499</t>
  </si>
  <si>
    <t>D0499</t>
  </si>
  <si>
    <t>Left Without Being Seen</t>
  </si>
  <si>
    <t>Percent of patients leaving without being seen by a qualified medical personnel.</t>
  </si>
  <si>
    <t>Number of patients leaving without being seen (LWBS) by a qualified medical personnel.</t>
  </si>
  <si>
    <t>Sum of all patients presenting to the emergency department</t>
  </si>
  <si>
    <t xml:space="preserve">Louisiana State University </t>
  </si>
  <si>
    <t xml:space="preserve"> Electronic administrative data/  claims</t>
  </si>
  <si>
    <t>Clinicians : Other, Facility/  Agency</t>
  </si>
  <si>
    <t>Hospital Outpatient Quality Reporting</t>
  </si>
  <si>
    <t>Hospital Outpatient Quality Reporting: Support Direction</t>
  </si>
  <si>
    <t>Hospital Outpatient Quality Reporting: Phased Removal</t>
  </si>
  <si>
    <t>0287</t>
  </si>
  <si>
    <t>D0287</t>
  </si>
  <si>
    <t>Median Time to Fibrinolysis</t>
  </si>
  <si>
    <t>Median time from emergency department arrival to administration of fibrinolytic therapy in ED patients with ST-segment elevation or left bundle branch block (LBBB) on the electrocardiogram (ECG) performed closest to ED arrival and prior to transfer.</t>
  </si>
  <si>
    <t>Continuous Variable Statement: 
Time (in minutes) from emergency department arrival to administration of fibrinolytic therapy in AMI patients with ST-segment elevation or LBBB on the ECG performed closest to ED arrival and prior to transfer</t>
  </si>
  <si>
    <t>• Patients less than 18 years of age
• Patients who did not receive Fibrinolytic Administration within 30 minutes and had a Reason for Delay in Fibrinolytic Therapy</t>
  </si>
  <si>
    <t xml:space="preserve"> Electronic administrative data/  claims, Electronic Health/  Medical Record, Paper medical record/  flow-sheet</t>
  </si>
  <si>
    <t xml:space="preserve"> Ambulatory Care : Emergency Dept, Ambulatory Care : Hospital Outpatient, Hospital</t>
  </si>
  <si>
    <t>Facility/  Agency, Population : National</t>
  </si>
  <si>
    <t>0498</t>
  </si>
  <si>
    <t>D0498</t>
  </si>
  <si>
    <t>Door to Diagnostic Evaluation by a Qualified Medical Personnel</t>
  </si>
  <si>
    <t>Time of first contact in the ED to the time when the patient sees qualified medical personnel for patient evaluation and management.</t>
  </si>
  <si>
    <t>Mean time between patient presentation to the ED and the first moment the patient is seen by a qualified medical person  for patient evaluation and management.</t>
  </si>
  <si>
    <t>No exclusions except to note: patients not seen, patients with presumed dirty data (numerator &lt; 0 or &gt; 1440</t>
  </si>
  <si>
    <t>0268</t>
  </si>
  <si>
    <t>E0268</t>
  </si>
  <si>
    <t>Perioperative Care:   Selection of Prophylactic Antibiotic: First OR Second Generation Cephalosporin</t>
  </si>
  <si>
    <t>Percentage of surgical patients aged 18 years and older undergoing procedures with the indications for a first OR second generation cephalosporin prophylactic antibiotic, who had an order for cefazolin OR cefuroxime for antimicrobial prophylaxis</t>
  </si>
  <si>
    <t>Surgical patients who had an order for cefazolin OR cefuroxime for antimicrobial prophylaxis
Numerator Instructions: There must be documentation of order (written order, verbal order, or standing order/  protocol) for cefazolin or cefuroxime for antimicrobial prophylaxis OR documentation that cefazolin or cefuroxime was given.
Numerator Note:  In the event surgery is delayed, as long as the patient is redosed (if clinically appropriate) the numerator coding should be applied.</t>
  </si>
  <si>
    <t>All surgical patients aged 18 years and older undergoing procedures with the indications for a first or second generation cephalosporin prophylactic antibiotic</t>
  </si>
  <si>
    <t>Denominator Exclusion:
Documentation of medical reason(s) for not ordering cefazolin OR cefuroxime for antimicrobial prophylaxis</t>
  </si>
  <si>
    <t>American Medical Association - Physician Consortium for Performance Improvement (AMA-PCPI)</t>
  </si>
  <si>
    <t xml:space="preserve"> Electronic administrative data/  claims, Lab data, Paper medical record/  flow-sheet</t>
  </si>
  <si>
    <t xml:space="preserve"> Ambulatory Care : Amb Surgery Center, Hospital</t>
  </si>
  <si>
    <t>Clinicians : Individual</t>
  </si>
  <si>
    <t>Hospital Outpatient Quality Reporting; Physician Feedback; Physician Quality Reporting System (PQRS)</t>
  </si>
  <si>
    <t>0270</t>
  </si>
  <si>
    <t>E0270</t>
  </si>
  <si>
    <t>Perioperative Care:  Timing of Prophylactic Parenteral Antibiotics – Ordering Physician</t>
  </si>
  <si>
    <t>Percentage of surgical patients aged 18 years and older undergoing procedures with the indications for prophylactic parenteral antibiotics, who have an order for prophylactic antibiotic to be given within one hour (if fluoroquinolone or vancomycin, two hours), prior to the surgical incision (or start of procedure when no incision is required)</t>
  </si>
  <si>
    <t>Surgical patients who have an order for prophylactic antibiotic to be given within one hour (if fluoroquinolone or vancomycin, two hours) prior to the surgical incision (or start of procedure when no incision is required).
Numerator Instructions: There must be documentation of order (written order, verbal order, or standing order/  protocol) specifying that antibiotic is to be given within one hour (if fluoroquinolone or vancomycin, two hours) prior to the surgical incision (or start of procedure when no incision is required) OR documentation that antibiotic has been given within one hour (if fluoroquinolone or vancomycin, two hours) prior to the surgical incision (or start of procedure when no incision is required).</t>
  </si>
  <si>
    <t>All surgical patients aged 18 years and older undergoing procedures with the indications for prophylactic parenteral antibiotics. 
Denominator (Eligible Population): All surgical patients aged 18 years and older undergoing procedures with the indications for prophylactic parenteral antibiotics</t>
  </si>
  <si>
    <t>Denominator Exclusion:
Documentation of medical reason(s) for not ordering antibiotics to be given within one hour (if fluoroquinolone or vancomycin, two hours) prior to the surgical incision (or start of procedure when no incision is required)</t>
  </si>
  <si>
    <t>Clinicians : Group, Clinicians : Individual</t>
  </si>
  <si>
    <t>Hospital Outpatient Quality Reporting; Physician Feedback; Physician Quality Reporting System (PQRS); HRSA</t>
  </si>
  <si>
    <t>0286</t>
  </si>
  <si>
    <t>E0286</t>
  </si>
  <si>
    <t>Aspirin at Arrival</t>
  </si>
  <si>
    <t>Percentage of emergency department acute myocardial infarction (AMI) patients or chest pain patients (with Probable Cardiac Chest Pain) without aspirin contraindications who received aspirin within 24 hours before ED arrival or prior to transfer.</t>
  </si>
  <si>
    <t>Emergency Department AMI or Chest Pain patients (with Probable Cardiac Chest Pain) who received aspirin within 24 hours before ED arrival or prior to transfer</t>
  </si>
  <si>
    <t>Emergency Department AMI or Chest Pain patients (with Probable Cardiac Chest Pain) without aspirin contraindications</t>
  </si>
  <si>
    <t>Excluded Populations:
• Patients less than 18 years of age
• Patients with a documented Reason for No Aspirin on Arrival</t>
  </si>
  <si>
    <t>Hospital Outpatient Quality Reporting; HRSA</t>
  </si>
  <si>
    <t>0288</t>
  </si>
  <si>
    <t>E0288</t>
  </si>
  <si>
    <t>Fibrinolytic Therapy Received Within 30 Minutes of ED Arrival</t>
  </si>
  <si>
    <t>Emergency Department acute myocardial infarction (AMI) patients receiving fibrinolytic therapy during the ED stay and having a time from ED arrival to fibrinolysis of 30 minutes or less.</t>
  </si>
  <si>
    <t>Emergency Department AMI patients whose time from ED arrival to fibrinolysis is 30 minutes or less.</t>
  </si>
  <si>
    <t>Emergency Department AMI patients with ST-segment elevation or LBBB on ECG who received fibrinolytic therapy.</t>
  </si>
  <si>
    <t>Excluded Populations:
• Patients less than 18 years of age
• Patients who did not receive Fibrinolytic Administration within 30 minutes AND had a Reason for Delay in Fibrinolytic Therapy as defined in the Data Dictionary</t>
  </si>
  <si>
    <t>0289</t>
  </si>
  <si>
    <t>E0289</t>
  </si>
  <si>
    <t>Median Time to ECG</t>
  </si>
  <si>
    <t>Median time from emergency department arrival to ECG (performed in the ED prior to transfer) for acute myocardial infarction (AMI) or Chest Pain patients (with 
Probable Cardiac Chest Pain).</t>
  </si>
  <si>
    <t>Continuous Variable Statement: 
Time (in minutes) from emergency department arrival to ECG (performed in the ED prior to transfer) for acute myocardial infarction (AMI) or Chest Pain patients (with Probable Cardiac Chest Pain)
Included Populations:  
• ICD-9-CM Principal or Other Diagnosis Code for AMI as defined in Appendix A1, OP Table 6.1 or an ICD-9-CM Principal or Other Diagnosis Code for Angina, Acute Coronary Syndrome, or Chest Pain as defined in Appendix A1, OP Table 6.1a, and
• E/  M Code for emergency department encounter as defined in Appendix A1, OP Table 1.0a, and
• Patients receiving an ECG as defined in the Appendix A1, and
• Patients discharged/  transferred to a short term general hospital for inpatient care, to a Federal healthcare facility, or to a Critical Access Hospital.</t>
  </si>
  <si>
    <t>Continuous Variable Statement: 
Time (in minutes) from emergency department arrival to ECG (performed in the ED prior to transfer) for acute myocardial infarction (AMI) or Chest Pain patients (with Probable Cardiac Chest Pain)</t>
  </si>
  <si>
    <t>• Patients less than 18 years of age</t>
  </si>
  <si>
    <t>0290</t>
  </si>
  <si>
    <t>E0290</t>
  </si>
  <si>
    <t>Median Time to Transfer to Another Facility for Acute Coronary Intervention</t>
  </si>
  <si>
    <t>Median time from emergency department arrival to time of transfer to another facility for acute coronary intervention.</t>
  </si>
  <si>
    <t>Continuous Variable Statement: 
Time (in minutes) from emergency department arrival to transfer to another facility for acute coronary intervention 
Included Populations:
• ICD-9-CM Principal Diagnosis Code for AMI as defined in Appendix A, OP Table 6.1, and
• E/  M Code for emergency department encounter as defined in Appendix A, OP Table 1.0a, and
• Patients discharged/  transferred to a short-term general hospital for inpatient care, to a Federal healthcare facility, or to a Critical Access Hospital, and
• Patients not receiving Fibrinolytic Administration as defined in the Data Dictionary, and
• Patients with Transfer for Acute Coronary Intervention as defined in the Data Dictionary</t>
  </si>
  <si>
    <t>Time (in minutes) from emergency department arrival to transfer to another facility for acute coronary intervention.</t>
  </si>
  <si>
    <t>• Patients less than 18 years of age
• Patients receiving Fibrinolytic Administration as defined in the Data Dictionary</t>
  </si>
  <si>
    <t>Can be measured at all levels, Facility/  Agency, Population : National</t>
  </si>
  <si>
    <t>0489</t>
  </si>
  <si>
    <t>E0489</t>
  </si>
  <si>
    <t>The Ability for Providers with HIT to Receive Laboratory Data Electronically Directly into their Qualified/  Certified EHR System as Discrete Searchable Data Elements</t>
  </si>
  <si>
    <t>Documents the extent to which a provider uses certified/  qualified electronic health record (EHR) system that incorporates an electronic data interchange with one or more laboratories allowing for direct electronic transmission of laboratory data into the EHR as discrete searchable data elements.</t>
  </si>
  <si>
    <t>Patient encounter with follow up laboratory data anticipated to be transmitted electronically directly into the EHR (GEDI01).</t>
  </si>
  <si>
    <t>All patient encounters.</t>
  </si>
  <si>
    <t>Patient Encounter NOT Requiring Laboratory Test (GEDI02).</t>
  </si>
  <si>
    <t xml:space="preserve"> Electronic administrative data/  claims, Electronic Health/  Medical Record</t>
  </si>
  <si>
    <t xml:space="preserve"> Ambulatory Care : Clinic, Other</t>
  </si>
  <si>
    <t>0491</t>
  </si>
  <si>
    <t>E0491</t>
  </si>
  <si>
    <t>Tracking of Clinical Results Between Visits</t>
  </si>
  <si>
    <t>Documentation of the extent to which a provider uses a certified/  qualified electronic health record (EHR)  system to track pending laboratory tests, diagnostic studies (including common preventive screenings) or patient referrals. The Electronic Health Record includes provider reminders when clinical results are not received within a predefined timeframe.</t>
  </si>
  <si>
    <t>Patient encounter documented on a certified/  qualified electronic health record capable of tracking clinical results between visits including pending laboratory tests, diagnostic studies (including common preventive screenings) or patient referrals. The Electronic Health Record includes provider reminders when clinical results are not received within a predefined timeframe.</t>
  </si>
  <si>
    <t>All patient encounters</t>
  </si>
  <si>
    <t>Patient Encounter NOT Requiring Laboratory Test, Diagnostic Studies, Referrals</t>
  </si>
  <si>
    <t xml:space="preserve"> Electronic Health/  Medical Record</t>
  </si>
  <si>
    <t xml:space="preserve"> Ambulatory Care : Amb Surgery Center, Ambulatory Care : Clinic, Other</t>
  </si>
  <si>
    <t>0496</t>
  </si>
  <si>
    <t>E0496</t>
  </si>
  <si>
    <t>Median Time from ED Arrival to ED Departure for Discharged ED Patients</t>
  </si>
  <si>
    <t>Median time from emergency department arrival to time of departure from the emergency room for patients discharged from the emergency department</t>
  </si>
  <si>
    <t>Time (in minutes) from ED arrival to ED departure for patients discharged from the emergency department</t>
  </si>
  <si>
    <t>Patients less than 18 years of age and patients who expired in the emergency department</t>
  </si>
  <si>
    <t>Facility/  Agency</t>
  </si>
  <si>
    <t>Hospital Outpatient Quality Reporting; Meaningful Use (EHR Incentive Program) - Hospitals, CAHs</t>
  </si>
  <si>
    <t>0513</t>
  </si>
  <si>
    <t>E0513</t>
  </si>
  <si>
    <t>Thorax CT: Use of Contrast Material</t>
  </si>
  <si>
    <t>This measure calculates the percentage of thoracic CT studies that are performed with and without contrast out of all thoracic CT studies performed (those with contrast, those without contrast, and those with both). The measure is calculated based on a one year window of Medicare claims data. The measure has been publicly reported annually by the measure steward, the Centers for Medicare &amp; Medicaid Services (CMS), since summer 2010, as a component of its Hospital Outpatient Quality Reporting (OQR) Program. 
OQR is a quality data-reporting program, implemented by CMS for outpatient hospital services. Under this program, hospitals report data using standardized measures of care to receive the full annual update to their Outpatient Prospective Payment System (OPPS) payment rate, effective for payments beginning in calendar year 2009. The Hospital OQR Program is modeled on the current quality data reporting program for inpatient services, the Hospital Inpatient Quality Reporting Program.
To meet Hospital OQR Program requirements and receive the full Annual Payment Update (APU) under the OPPS, hospitals must meet administrative, data collection and submission, and data validation requirements. Participating hospitals agree that they will allow CMS to publicly report data for the quality measures (as stated in the current OPPS Final Rule). In the context of this measures reporting program, NQF  0513 is referred to as ´OP-11.´
Regarding interpreting this measure, a high OP-11 value indicates a higher facility-level use of concurrent contrast and non-contrast thoracic CT studies. As indicated in the Scientific Acceptability section, we could find no clinical guidelines or peer-reviewed literature that supports CT thorax ´combined studies´ (i.e., CT thorax studies with and without contrast).</t>
  </si>
  <si>
    <t>The number of thoracic CT studies with and without contrast (i.e., ´combined studies´).
Sum of global and technical units associated with the following CPT code:
71270 – CT thorax with and without contrast
A technical unit can be identified by a modifier code of TC. A global unit can be identified by the absence of a TC or 26 modifier code.
Thorax CT studies can be billed separately for the technical and professional components, or billed globally, to include both the professional and technical components. 
Professional component claims will outnumber technical component claims due to over-reads.
To capture all outpatient volume facility claims, typically paid under the OPPS/  APC methodology, global and TC claims should be should be considered, and to avoid double counting of professional component claims (i.e., 26 modifier).</t>
  </si>
  <si>
    <t>The number of thoracic CT studies performed (with contrast, without contrast, or both with and without contrast) on Medicare beneficiaries within a 12 month time window.
Sum of global and technical units for the following CPT codes:
71250 - CT thorax without contrast
71260 – CT thorax with contrast
71270 – CT thorax with and without contrast</t>
  </si>
  <si>
    <t>This measure has no exclusions.</t>
  </si>
  <si>
    <t>Centers for Medicare &amp; Medicaid Services</t>
  </si>
  <si>
    <t xml:space="preserve"> Hospital/  Acute Care Facility</t>
  </si>
  <si>
    <t>MU- Stage 2 (EPs): Support</t>
  </si>
  <si>
    <t>Physician Quality Reporting System (PQRS): Support</t>
  </si>
  <si>
    <t>0514</t>
  </si>
  <si>
    <t>E0514</t>
  </si>
  <si>
    <t>MRI Lumbar Spine for Low Back Pain</t>
  </si>
  <si>
    <t>This measure calculates the percentage of MRI of the Lumbar Spine studies with a diagnosis of low back pain on the imaging claim and for which the patient did not have prior claims-based evidence of antecedent conservative therapy.
Antecedent conservative therapy may include (see subsequent details for codes):
1)Claim(s) for physical therapy in the 60 days preceding the Lumbar Spine MRI
2)Claim(s) for chiropractic evaluation and manipulative treatment in the 60 days preceding the Lumbar Spine MRI
3)Claim(s) for evaluation and management in the period &gt;28 days and &lt;60 days preceding the Lumbar Spine MRI. 
This measure looks at the percentage of MRI of the lumbar spine for low back pain performed in the outpatient setting where conservative therapy was not utilized prior to the MRI.  Lumbar MRI is a common study to evaluate patients with suspected disease of the lumbar spine. The most common, appropriate, indications for this study are low back pain accompanied by a measurable neurological deficit in the lower extremity(s) unresponsive to conservative management.  The use of this procedure for low back pain (excluding operative, acute injury or tumor patients) is not typically indicated unless the patient has received a period of conservative therapy and serious symptoms persist.
In selecting ICD-10 codes for this measure in 2012, the goal is to convert this measure to a new code set, fully consistent with the intent of the original measure.</t>
  </si>
  <si>
    <t>MRI of the lumbar spine studies with a diagnosis of low back pain (from the denominator) without the patient having claims-based evidence of prior antecedent conservative therapy. 
The numerator measurement of prior conservative therapy is based on the claim date of the MRI of the lumbar spine from the denominator, with the prior conservative therapy within the defined time periods relative to each MRI lumbar spine claim (i.e., a patient can be included in the numerator count more than once, if the patient had more than one MRI lumbar spine procedure in the measurement period and the MRI lumbar spine procedure occurred on different days).</t>
  </si>
  <si>
    <t>MRI of the lumbar spine studies with a diagnosis of low back pain on the imaging claim. 
The diagnosis of low back pain must be on the MRI lumbar spine claim (i.e., the lumbar spine MRI must be billed with a low back pain diagnosis in one of the diagnoses fields on the claim). MRI lumbar spine studies without a diagnosis of low back pain on the claim are not included in the denominator count. If a patient had more than one MRI lumbar spine study for a diagnosis of low back pain on the same day only one study would be counted, but if a patient had multiple MRI lumbar spine studies with a diagnosis of low back pain on the claim during the measurement period each study would be counted (i.e., a patient can be included in the denominator count more than once).</t>
  </si>
  <si>
    <t>An exclusion diagnosis must be in one of the diagnoses fields on the MRI lumbar spine claim. Based on TEP deliberations occurring in 2011, denominator exclusions endorsed in 2008 were expanded to include “look back” periods for patients with the following ICD-9 diagnoses (please see 2a1.9 for detailed technical specifications).
Cancer: 
140-208, 230-234, 235-239
Look back period: Within 12 months prior to MRI procedure
(An exclusion diagnosis must be in one of the diagnoses fields of any inpatient, outpatient or Carrier claims) 
Trauma: 
800-839, 850-854, 860-869, 905-909, 926.11, 926.12, 929, 952, 958-959
Look back period: Within 45 days prior to MRI procedure
(An exclusion diagnosis must be in one of the diagnoses fields of any inpatient, outpatient or Carrier claims) 
IV Drug Abuse: 
304.0X, 304.1X, 304.2X, 304.4X, 305.4X, 305.5X, 305.6X, 305.7X 
Look back period: Within 12 months prior to MRI procedure
(An exclusion diagnosis must be in one of the diagnoses fields of any inpatient, outpatient or Carrier claims) 
Neurologic Impairment: 
344.60, 344.61, 729.2 
Look back period: Within 12 months prior to MRI procedure
(An exclusion diagnosis must be in one of the diagnoses fields of any inpatient, outpatient or Carrier claims) 
Human Immunodeficiency Virus (HIV): 
042-044 
Look back period: Within 12 months prior to MRI procedure
(An exclusion diagnosis must be in one of the diagnoses fields of any inpatient, outpatient or Carrier claims) 
Unspecified Immune Deficiencies: 
279.3 
Look back period: Within 12 months prior to MRI procedure
(An exclusion diagnosis must be in one of the diagnoses fields of any inpatient, outpatient or Carrier claims) 
Intraspinal abscess: 
324.9, 324.1, 
No look back period.  An exclusion diagnosis must be in one of the diagnoses fields on the MRI lumbar spine claim.
In addition to modifying original denominator technical specifications to include diagnostic-specific look back periods, the TEP recommended inclusion of a new exclusion criterion:
Patients with lumbar spine surgery in the 90 days prior to MRI: 
CPT codes: 22010-22865 and 22988</t>
  </si>
  <si>
    <t>Centers for Medicair &amp; Medicaid Services</t>
  </si>
  <si>
    <t>URAC Health Plan with Health Insurance Exchange</t>
  </si>
  <si>
    <t>0643</t>
  </si>
  <si>
    <t>E0643</t>
  </si>
  <si>
    <t>Cardiac Rehabilitation Patient Referral From an Outpatient Setting</t>
  </si>
  <si>
    <t>Percentage of patients evaluated in an outpatient setting who in the previous 12 months have experienced an acute myocardial infarction or chronic stable angina or who have undergone coronary artery bypass (CABG) surgery, a percutaneous coronary intervention (PCI), cardiac valve surgery (CVS), or cardiac transplantation, who have not already participated in an early outpatient cardiac rehabilitation/  secondary prevention program for the qualifying event, and who are referred to an outpatient cardiac rehabilitation/  secondary prevention program.</t>
  </si>
  <si>
    <t>Number of patients in an outpatient clinical practice who have had a qualifying event/  diagnosis during the previous 12 months, who have been referred to an outpatient Cardiac Rehabilitation/  Secondary Prevention (CR/  SP) program.
(Note: The program may include a traditional CR/  SP program based on face-to-face interactions and training sessions or may include other options such as home-based approaches. If alternative CR/  SP approaches are used, they should be designed to meet appropriate safety standards and deliver effective, evidence-based services.)</t>
  </si>
  <si>
    <t>Number of patients in an outpatient clinical practice who have had a qualifying cardiovascular event in the previous 12 months and who do not meet any of the criteria listed in the denominator exclusion section below, and who have not participated in an outpatient cardiac rehabilitation program since the qualifying event/  diagnosis.</t>
  </si>
  <si>
    <t>Exceptions criteria require documentation of one or more of the following factors that may prohibit cardiac rehabilitation participation:
Patient factors (e.g., patient resides in a long-term nursing care facility).
 Medical factors (e.g., patient deemed by provider to have a medically unstable, life-threatening condition).
 Health care system factors (e.g., no cardiac rehabilitation/  secondary prevention (CR/  SP)  program available within 60 min of travel time from the patient’s home). 
The only exclusion criterion for this measure is noted below:
Patients already referred to CR from another provider/  facility and/  or was participating in CR prior to encounter with provider at the current office/  facility.(1)
1- When the provider discusses CR/  SP referral with the patient, if the patient indicates that he/  she has already been referred to CR/  SP, then that provider would not be expected to make another referral. However, the provider should document that information in the medical record.</t>
  </si>
  <si>
    <t>American College of Cardiology</t>
  </si>
  <si>
    <t xml:space="preserve"> Electronic administrative data/  claims, Electronic Health/  Medical Record, Paper medical record/  flow-sheet, Registry data</t>
  </si>
  <si>
    <t>Clinicians : Group, Clinicians : Individual, Facility/  Agency, Health Plan, Integrated Delivery System</t>
  </si>
  <si>
    <t>Hospital Outpatient Quality Reporting; Physician Quality Reporting System (PQRS)</t>
  </si>
  <si>
    <t>Bridges to Excellence; Alternative Quality Contract AACVPR registry</t>
  </si>
  <si>
    <t>0661</t>
  </si>
  <si>
    <t>E0661</t>
  </si>
  <si>
    <t>Head CT or MRI Scan Results for Acute Ischemic Stroke or Hemorrhagic Stroke Patients who Received Head CT or MRI Scan Interpretation Within 45 minutes of ED Arrival.</t>
  </si>
  <si>
    <t>Emergency Department Acute Ischemic Stroke or Hemorrhagic Stroke patients who arrive at the ED within 2 hours of the onset of symptoms who have a head CT or MRI scan performed during the stay and having a time from ED arrival to interpretation of the Head CT or MRI scan within 45 minutes of arrival.</t>
  </si>
  <si>
    <t>Emergency Department Acute Ischemic Stroke or Hemorrhagic Stroke patients arriving at the ED within 2 hours of the time last known well, with an order for a head CT or MRI scan whose time from ED arrival to interpretation of the Head CT scan is within 45 minutes of arrival.</t>
  </si>
  <si>
    <t>Emergency Department Acute Ischemic Stroke or Hemorrhagic Stroke patients arriving at the ED within 2 hours of the time last known well with an order for a head CT or MRI scan.</t>
  </si>
  <si>
    <t>Excluded Populations:
• Patients less than 18 years of age
• Patients who expired 
• Patients who left the emergency department against medical advice or discontinued care</t>
  </si>
  <si>
    <t xml:space="preserve"> Administrative claims, Electronic Clinical Data : Electronic Health Record, Electronic Clinical Data : Laboratory, Paper Records</t>
  </si>
  <si>
    <t xml:space="preserve"> Ambulatory Care : Clinic/  Urgent Care, Hospital/  Acute Care Facility</t>
  </si>
  <si>
    <t>0662</t>
  </si>
  <si>
    <t>E0662</t>
  </si>
  <si>
    <t>Median Time to Pain Management for Long Bone Fracture</t>
  </si>
  <si>
    <t>Median time from emergency department arrival to time of initial oral or parenteral pain medication administration for emergency department patients with a principal diagnosis of long bone fracture (LBF).</t>
  </si>
  <si>
    <t>Time (in minutes) from emergency department arrival to time of initial oral or parenteral pain medication administration for emergency department patients with a diagnosis of a (long bone) fracture.</t>
  </si>
  <si>
    <t>N/A Measure is a continous variable.</t>
  </si>
  <si>
    <t>N/A Measure is a continous variable. See numerator details.</t>
  </si>
  <si>
    <t xml:space="preserve"> Administrative claims, Electronic Clinical Data, Electronic Clinical Data : Pharmacy, Paper Records</t>
  </si>
  <si>
    <t>Medicare Shared Savings Program; Physician Compare; Physician Feedback; Physician Quality Reporting System (PQRS); Value-Based Payment Modifier Program</t>
  </si>
  <si>
    <t>0669</t>
  </si>
  <si>
    <t>E0669</t>
  </si>
  <si>
    <t>Cardiac Imaging for Preoperative Risk Assessment for Non-Cardiac Low-Risk Surgery</t>
  </si>
  <si>
    <t>This measure calculates the percentage of low-risk, non-cardiac surgeries performed at a hospital outpatient facility with a Stress Echocardiography, SPECT MPI or Stress MRI study performed in the 30 days prior to the surgery at a hospital outpatient facility(e.g., endoscopic, superficial, cataract surgery, and breast biopsy procedures).  Results are to be segmented and reported by hospital outpatient facility where the imaging procedure was performed.</t>
  </si>
  <si>
    <t>Number of Stress Echocardiography, SPECT MPI and Stress MRI studies performed at the hospital outpatient facility in the 30 days preceding low-risk non-cardiac surgery.</t>
  </si>
  <si>
    <t>Number of low-risk, non-cardiac surgeries performed at the hospital outpatient facility.</t>
  </si>
  <si>
    <t xml:space="preserve"> Ambulatory Care : Urgent Care</t>
  </si>
  <si>
    <t>Buying Value core ambulatory measure</t>
  </si>
  <si>
    <t>XAAFE</t>
  </si>
  <si>
    <t>OP-9: Mammography Follow-Up Rates</t>
  </si>
  <si>
    <t>This measure calculates the percentage of patients with mammography screening studies that are followed by a diagnostic mammography or ultrasound of the breast in an outpatient or office setting within 45 days.</t>
  </si>
  <si>
    <t>The number of patients who had a diagnostic mammography study or an ultrasound of the breast study following a screening mammography study within 45 days.</t>
  </si>
  <si>
    <t>The number of patients who had received a screening mammography study.</t>
  </si>
  <si>
    <t>Outpatient Hospital</t>
  </si>
  <si>
    <t>XAAFF</t>
  </si>
  <si>
    <t>OP-10: Abdomen CT-Use of contrast material: - for diagnosis of calculi in the kidneys, ureter, and/  or urinary tract - excluding calculi of the kidneys, ureter, and/  or urinary tract</t>
  </si>
  <si>
    <t>This measure calculates the ratio of abdomen studies that are performed with and without contrast out of all abdomen studies performed (those with contrast, those without contrast, and those with both). The measure is calculated based on a one-year window of claims data.</t>
  </si>
  <si>
    <t>The number of Abdomen CT studies with and without contrast (combined studies).</t>
  </si>
  <si>
    <t>The number of Abdomen CT studies performed (with contrast, without contrast or both with and without contrast).</t>
  </si>
  <si>
    <t>XAGAA</t>
  </si>
  <si>
    <t>OP-14: Simultaneous Use of Brain Computed Tomography (CT) and Sinus Computed Tomography (CT)</t>
  </si>
  <si>
    <t>This measure calculates the percentage of Brain CT studies with a simultaneous Sinus CT (i.e., Brain and Sinus CT studies performed on the same day at the same facility). Results of this measure are to be segmented and reported at the facility level.</t>
  </si>
  <si>
    <t>Of studies identified in the denominator, studies with a simultaneous Sinus CT study (i.e., on the same date at the same facility as the Brain CT).
Numerator Time Window:
Same date as the imaging procedure counted in the denominator.</t>
  </si>
  <si>
    <t>Brain CT studies
Denominator Time Window: Any day within a one-year window of claims data.</t>
  </si>
  <si>
    <t>Denominator Exclusions:
Claims with primary or secondary diagnosis codes related to trauma, tumor, orbital cellulitis, or intracranial abscess.</t>
  </si>
  <si>
    <t>XAGAH</t>
  </si>
  <si>
    <t>OP-15: Use of Brain Computed Tomography (CT) in the Emergency Department for Atraumatic Headache</t>
  </si>
  <si>
    <t>This measure calculates the percentage of Emergency Department (ED) visits for headache with a coincident brain computed tomography (CT) study for Medicare beneficiaries. The results are segmented and reported at the facility level.</t>
  </si>
  <si>
    <t>Of ED visits identified in the denominator, visits with a coincident Brain CT study (i.e. Brain CT studies on the same day for the same patient).</t>
  </si>
  <si>
    <t>ED patient visits with a primary diagnosis code of headache.</t>
  </si>
  <si>
    <t>Denominator Exclusions:
Claims with secondary diagnosis codes related to:
lumbar puncture, 
dizziness, paresthesia, 
lack of coordination, 
subarachnoid hemorrhage, 
complicated or thunderclap headache 
focal neurologic deficit 
pregnancy 
trauma 
HIV 
tumor/  mass 
And:
imaging studies for ED patients admitted to the hospital.</t>
  </si>
  <si>
    <t>XBMAC</t>
  </si>
  <si>
    <t>OP-25: Safe Surgery Checklist</t>
  </si>
  <si>
    <t>This measure assesses the adoption of a Safe Surgery Checklist that assesses whether effective communication and safe practices are performed during three distinct perioperative periods: 1) the period prior to the administration of anesthesia; 2) the period prior to skin incision; 3) the period of the closure of incision and prior to the patient leaving the operating room.</t>
  </si>
  <si>
    <t>N/A structural measure</t>
  </si>
  <si>
    <t>XBMAD</t>
  </si>
  <si>
    <t>OP-26: Hospital Outpatient Volume Data on Selected Outpatient Surgical Procedures</t>
  </si>
  <si>
    <t>Isolated CABG and Valve Surgeries (NQF  0124)Annual procedural volume of three surgeries:  isolated CABG surgery, valve surgery, and valve+CABG surgery; Percutaneous Coronary Intervention (PCI) (NQF  0165) Percentage of patient admissions for percutaneous coronary intervention (PCI) procedure, Pediatric Heart Surgery (NQF  0340) Raw volume compared to annual thresholds (100 procedures), Abdominal Aortic Aneurism Repair (NQF  357) Raw volume compared to annual thresholds (10 and 32 procedures), Esophageal Resection (NQF  0361) Raw volume compared to annual thresholds (6 and 7 procedures)., and Pancreatic Resection (NQF  0366) Raw volume compared to annual thresholds (10 and 11 procedures).</t>
  </si>
  <si>
    <t>composite measure</t>
  </si>
  <si>
    <t>ASCQR Status</t>
  </si>
  <si>
    <t>ASC-6: Safe Surgery Checklist</t>
  </si>
  <si>
    <t>Ambulatory Surgery Center</t>
  </si>
  <si>
    <t>Ambulatory Surgical Center Quality Reporting</t>
  </si>
  <si>
    <t>ASC-7: ASC Facility Volume Data on Selected ASC Surgical Procedures</t>
  </si>
  <si>
    <t>0263</t>
  </si>
  <si>
    <t>E0263</t>
  </si>
  <si>
    <t>Patient Burn</t>
  </si>
  <si>
    <t>Percentage of ASC admissions experiencing a burn prior to discharge</t>
  </si>
  <si>
    <t>Ambulatory surgical center (ASC) admissions experiencing a burn prior to discharge.</t>
  </si>
  <si>
    <t>All ASC admissions.</t>
  </si>
  <si>
    <t>Ambulatory Surgical Centers Quality Collaborative</t>
  </si>
  <si>
    <t xml:space="preserve"> Ambulatory Care : Ambulatory Surgery Center (ASC)</t>
  </si>
  <si>
    <t>ASC Quality Collaboration ASC Quality collaboration</t>
  </si>
  <si>
    <t>0264</t>
  </si>
  <si>
    <t>E0264</t>
  </si>
  <si>
    <t>Prophylactic Intravenous (IV) Antibiotic Timing</t>
  </si>
  <si>
    <t>Rate of ASC patients who received IV antibiotics ordered for surgical site infection prophylaxis on time</t>
  </si>
  <si>
    <t>Number of ambulatory surgical center (ASC) admissions with a preoperative order for a prophylactic IV antibiotic for prevention of surgical site infection who received the prophylactic antibiotic on time</t>
  </si>
  <si>
    <t>All ASC admissions with a preoperative order for a prophylactic IV antibiotic for prevention of surgical site infection</t>
  </si>
  <si>
    <t>ASC admissions with a preoperative order for a prophylactic IV antibiotic for prevention of infections other than surgical site infections (e.g., bacterial endocarditis).
ASC admissions with a preoperative order for a prophylactic antibiotic not administered by the intravenous route.</t>
  </si>
  <si>
    <t>ASC Quality Collaboration</t>
  </si>
  <si>
    <t>ASC Quality Collaboration ASC Quality collaboration; URAC Health Plan with Health Insurance Exchange</t>
  </si>
  <si>
    <t>0265</t>
  </si>
  <si>
    <t>E0265</t>
  </si>
  <si>
    <t>Rate of ASC admissions requiring a hospital transfer or hospital admission upon discharge from the ASC</t>
  </si>
  <si>
    <t>Ambulatory surgical center (ASC) admissions requiring a hospital transfer or hospital admission upon discharge from the ASC.</t>
  </si>
  <si>
    <t>All ASC admissions</t>
  </si>
  <si>
    <t>ASC Quality Collaboration ASC Quality Collaboration</t>
  </si>
  <si>
    <t>0266</t>
  </si>
  <si>
    <t>E0266</t>
  </si>
  <si>
    <t>Patient Fall</t>
  </si>
  <si>
    <t>Percentage of ASC admissions experiencing a fall in the ASC.</t>
  </si>
  <si>
    <t>ASC admissions experiencing a fall in the ASC.</t>
  </si>
  <si>
    <t>ASC admissions experiencing a fall outside the ASC.</t>
  </si>
  <si>
    <t>0267</t>
  </si>
  <si>
    <t>E0267</t>
  </si>
  <si>
    <t>Wrong Site, Wrong Side, Wrong Patient, Wrong Procedure, Wrong Implant</t>
  </si>
  <si>
    <t>Percentage of ASC admissions experiencing a wrong site, wrong side, wrong patient, wrong procedure, or wrong implant event.</t>
  </si>
  <si>
    <t>ASC admissions experiencing a wrong site, wrong side, wrong patient, wrong procedure, or wrong implant</t>
  </si>
  <si>
    <t>Ambulatory Surgical Center Quality Reporting;#Hospital Inpatient Quality Reporting;#Inpatient Rehabilitation Facilities Quality Reporting;#Long-term Care Hospital Quality Reporting</t>
  </si>
  <si>
    <t>HAC Status</t>
  </si>
  <si>
    <t>0349</t>
  </si>
  <si>
    <t>E0349</t>
  </si>
  <si>
    <t>Transfusion Reaction (PSI 16)</t>
  </si>
  <si>
    <t>The count of medical and surgical discharges for patients age greater than or equal to 18 or in MDC 14 with ICD-9-CM code for transfusion reaction in any secondary diagnosis field.</t>
  </si>
  <si>
    <t>Discharges 18 years and older or in MDC 14 with ICD-9-CM codes for transfusion reaction in any secondary diagnosis field of all medical and surgical discharges defined by specific DRGs or MS-DRGs
See Patient Safety Indicators Appendices:
- Appendix B – Medical Discharge DRGs  
- Appendix C – Medical Discharge MS-DRGs 
- Appendix D – Surgical Discharge DRGs
- Appendix E – Surgical Discharge MS-DRGs
Link to PSI appendices:  http:/  /  qualityindicators.ahrq.gov/  Downloads/  Software/  SAS/  V43/  TechnicalSpecifications/  PSI%20Appendices.pdf 
Exclude cases:
-with principal diagnosis of transfusion reaction or secondary diagnosis present on admission
-with missing gender (SEX=missing), age (AGE=missing), quarter (DQTR=missing), year (YEAR=missing) or principal diagnosis (DX1=missing)</t>
  </si>
  <si>
    <t>Not applicable</t>
  </si>
  <si>
    <t>Hospital Acquired Condition Reduction Program</t>
  </si>
  <si>
    <t>0533</t>
  </si>
  <si>
    <t>E0533</t>
  </si>
  <si>
    <t>Postoperative Respiratory Failure Rate (PSI 11)</t>
  </si>
  <si>
    <t>Percentage of postoperative respiratory failure discharges among adult, elective surgical discharges in a one year time period.</t>
  </si>
  <si>
    <t>Discharges among cases meeting the inclusion and exclusion rules for the denominator with EITHER 1) a secondary diagnosis code of acute respiratory failure OR 2)a procedure code for mechanical ventilation or reintubation after the major operating room procedure</t>
  </si>
  <si>
    <t>All elective surgical discharges age 18 and older defined by specific DRGs or MS-DRGs and an ICD-9-CM code for an operating room procedure</t>
  </si>
  <si>
    <t>Exclude cases:
- with principal diagnosis code of acute respiratory failure or secondary diagnosis present on admission
- with a diagnosis code of neuromuscular disorder
- with a procedure code for tracheostomy as the only operating room procedure
- with a procedure code for esophageal resection 
- with a procedure code for lung cancer  
- with a procedure code for ENT/  neck 
- where a procedure code for tracheostomy occurs before the first operating room procedure
- with a procedure code for craniofacial anomalies surgery 
- with a diagnosis code of craniofacial anomalies and a procedure code for nose, mouth and pharynx surgery 
- with a diagnosis code of degenerative neurological disorder
- MDC 14 (pregnancy, childbirth, and puerperium)
- MDC 4 (diseases/  disorders of respiratory system)
- MDC 5 (diseases/  disorders of circulatory system)
- with missing gender (SEX=missing), age (AGE=missing), quarter (DQTR=missing), year (YEAR=missing) or principal diagnosis (DX1=missing)</t>
  </si>
  <si>
    <t>XAFLG</t>
  </si>
  <si>
    <t>PSI 9: Perioperative Hemorrhage or Hematoma Rate</t>
  </si>
  <si>
    <t>Perioperative hemorrhage or hematoma cases with control of perioperative hemorrhage, drainage of hematoma, or a miscellaneous hemorrhage- or hematoma-related procedure following surgery per 1,000 surgical discharges for patients ages 18 years and older. Excludes cases with a diagnosis of coagulation disorder; cases with a principal diagnosis of perioperative hemorrhage or hematoma; cases with a secondary diagnosis of perioperative hemorrhage or hematoma present on admission; cases where the only operating room procedure is control of perioperative hemorrhage, drainage of hematoma, or a miscellaneous hemorrhage- or hematoma-related procedure; and obstetric cases.</t>
  </si>
  <si>
    <t>Discharges, among cases meeting the inclusion and exclusion rules for the denominator, with either: 
-any secondary ICD-9-CM diagnosis codes for perioperative hemorrhage and any-listed ICD-9-CM procedure codes for control of perioperative hemorrhage; or
-any secondary ICD-9-CM diagnosis codes for perioperative hemorrhage and any-listed ICD-9-CM procedure codes for drainage of hematoma; or
-any secondary ICD-9-CM diagnosis codes for perioperative hemorrhage and any-listed ICD-9-CM procedure codes for miscellaneous hemorrhage- or hematoma-related procedure; or
-any secondary ICD-9-CM diagnosis codes for perioperative hematoma and any-listed ICD-9-CM procedure codes for control of perioperative hemorrhage; or
-any secondary ICD-9-CM diagnosis codes for perioperative hematoma and any-listed ICD-9-CM procedure codes for drainage of hematoma; or
-any secondary ICD-9-CM diagnosis codes for perioperative hematoma and any-listed ICD-9-CM procedure codes for miscellaneous hemorrhage or hematoma-related procedure.</t>
  </si>
  <si>
    <t>Surgical discharges, for patients ages 18 years and older, with any-listed ICD-9-CM procedure codes for an operating room procedure. Surgical discharges are defined by specific DRG or MS-DRG codes.</t>
  </si>
  <si>
    <t>Exclude cases:
-with a principal ICD-9-CM diagnosis code (or secondary diagnosis present on admission†) for perioperative hemorrhage (see above)
-with a principal ICD-9-CM diagnosis code (or secondary diagnosis present on admission†) for postoperative hematoma (see above)
-where the only operating room procedure is control of postoperative hemorrhage (see above), drainage of hematoma (see above), or a miscellaneous hemorrhage- or hematoma-related procedure (see above)
-with any secondary ICD-9-CM diagnosis codes for perioperative hemorrhage (see above) and any-listed ICD-9-CM procedure codes for control of perioperative hemorrhage (see above) occurring before the first operating room procedure‡
-with any secondary ICD-9-CM diagnosis codes for perioperative hemorrhage (see above) and any-listed ICD-9-CM procedure codes for drainage of hematoma (see above) occurring before the first operating room procedure‡ 
-with any secondary ICD-9-CM diagnosis codes for perioperative hemorrhage (see above) and any-listed ICD-9-CM procedure codes for miscellaneous hemorrhage- or hematoma-related procedure (see above) occurring before the first operating room procedure‡ 
-with any secondary ICD-9-CM diagnosis codes for perioperative hematoma (see above) and any-listed ICD-9-CM procedure codes for control of perioperative hemorrhage (see above) occurring before the first operating room procedure‡
-with any secondary ICD-9-CM diagnosis codes for perioperative hematoma (see above) and any-listed ICD-9-CM procedure codes for drainage of hematoma (see above) occurring before the first operating room procedure‡ 
-with any secondary ICD-9-CM diagnosis codes for perioperative hematoma (see above) and any-listed ICD-9-CM procedure codes for miscellaneous hemorrhage- or hematoma-related procedure (see above) occurring before the first operating room procedure‡ 
-with any-listed ICD-9-CM diagnosis codes for coagulation disorder 
-MDC 14 (pregnancy, childbirth, and puerperium) 
-with missing gender (SEX=missing), age (AGE=missing), quarter (DQTR=missing), year (YEAR=missing), or principal diagnosis (DX1=missing)</t>
  </si>
  <si>
    <t>Agency for Healthcare Research &amp; Quality (AHRQ)</t>
  </si>
  <si>
    <t>Hospital/  Acute Care Facility</t>
  </si>
  <si>
    <t>XDDLA</t>
  </si>
  <si>
    <t>PSI 10:Postoperative Physiologic and Metabolic Derangement Rate</t>
  </si>
  <si>
    <t>Postoperative physiologic and metabolic derangements (secondary diagnosis) or acute renal failures (secondary diagnosis) with dialysis per 1,000 elective surgical discharges for patients ages 18 years and older. Excludes cases with principal diagnosis for physiologic and metabolic derangement or acute renal failure; cases with secondary diagnosis for physiologic and metabolic derangement or acute renal failure present on admission; cases with secondary diagnosis of acute renal failure and dialysis before or on the same day as the first operating room procedure; cases with derangement</t>
  </si>
  <si>
    <t>Discharges, among cases meeting the inclusion and exclusion rules for the denominator, with either: 
- any secondary ICD-9-CM diagnosis codes for physiologic and metabolic derangements; or
-any secondary ICD-9-CM diagnosis codes for acute renal failure and any-listed ICD-9-CM procedure codes for dialysis</t>
  </si>
  <si>
    <t>Elective surgical discharges, for patients ages 18 years and older, with any-listed ICD-9-CM procedure codes for an operating room procedure. Elective surgical discharges are defined by specific DRG or MS-DRG codes with admission type recorded as elective (SID ATYPE=3). See Patient Safety Indicators Appendices: 
- Appendix A – Operating Room Procedure Codes 
-Appendix D – Surgical Discharge DRGs
-Appendix E – Surgical Discharge MS-DRGs</t>
  </si>
  <si>
    <t>Exclude cases: with a principal ICD-9-CM diagnosis code (or secondary diagnosis present on admission) for physiologic and metabolic derangements (see above); with a principal ICD-9-CM diagnosis code (or secondary diagnosis present on admission†) for acute renal failure (see above); with any secondary ICD-9-CM diagnosis codes for acute renal failure (see above) and a dialysis procedure (see above) occurs before or on the same day as the first operating room procedure‡; with any secondary ICD-9-CM diagnosis codes for physiologic and metabolic derangements (see above) and a principal ICD-9-CM diagnosis code (or secondary diagnosis present on admission) for diabetes; with any secondary ICD-9-CM diagnosis codes for acute renal failure (see above) and a principal ICD-9-CM diagnosis code (or secondary diagnosis present on admission†) for acute myocardial infarction; with any secondary ICD-9-CM diagnosis codes for acute renal failure (see above) and a principal ICD-9-CM diagnosis code (or secondary diagnosis present on admission†) for cardiac arrhythmia; with any secondary ICD-9-CM diagnosis codes for acute renal failure (see above) and a principal ICD-9-CM diagnosis code (or secondary diagnosis present on admission†) for cardiac arrest; with any secondary ICD-9-CM diagnosis codes for acute renal failure (see above) and a principal ICD-9-CM diagnosis code (or secondary diagnosis present on admission†) for shock; with any secondary ICD-9-CM diagnosis codes for acute renal failure (see above) and a principal ICD-9-CM diagnosis code (or secondary diagnosis present on admission†) for hemorrhage; with any secondary ICD-9-CM diagnosis codes for acute renal failure (see above) and a principal ICD-9-CM diagnosis code (or secondary diagnosis present on admission†) for gastrointestinal hemorrhage; with any secondary ICD-9-CM diagnosis codes for acute renal failure (see above) and a principal ICD-9-CM diagnosis code (or secondary diagnosis present on admission†) for chronic renal failure; MDC 14 (pregnancy, childbirth and the puerperium); with missing gender (SEX=missing), age (AGE=missing), quarter (DQTR=missing), year (YEAR=missing), or principal diagnosis (DX1=missing)</t>
  </si>
  <si>
    <t>De.2. Brief description of measure 
 Standardized Infection Ratio (SIR) of healthcare-associated, catheter-associated urinary tract infections (CAUTI) will be calculated among patients in the following patient care locations:
 • Intensive Care Units (ICUs) (excluding patients in neonatal ICUs [NICUs: Level II/  III and Level III nurseries])
 • Specialty Care Areas (SCAs) - adult and pediatric: long term acute care, bone marrow transplant, acute dialysis, hematology/  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</si>
  <si>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 xml:space="preserve"> Behavioral Health/  Psychiatric : Inpatient, Hospice, Hospital/  Acute Care Facility, Post Acute/  Long Term Care Facility : Long Term Acute Care Hospital, Post Acute/  Long Term Care Facility : Nursing Home/  Skilled Nursing Facility</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</si>
  <si>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  oncology, and solid organ transplant locations
• other inpatient locations.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</si>
  <si>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Prototype measure for the facility adjusted Standardized Infection Ratio (SIR) of deep incisional and organ/  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This prototype measure is intended for time-limited use and is proposed as a first step toward a more comprehensive SSI measure or set of SSI measures that include additional surgical procedure categories and expanded SSI risk-adjustment by procedure type.  This single prototype measure is applied to two operative procedures, colon surgeries and abdominal hysterectomies, and the measure yields separate SIRs for each procedure.</t>
  </si>
  <si>
    <t>Deep incisional primary (DIP) and organ/  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Case accrual will be guided by sampling algorithms as described below.</t>
  </si>
  <si>
    <t xml:space="preserve"> Electronic Clinical Data, Electronic Health/  Medical Record, Lab data, Paper medical record/  flow-sheet, Special or unique data</t>
  </si>
  <si>
    <t>Facility/  Agency, Population : National, Population : states</t>
  </si>
  <si>
    <t>Behavioral Health/  Psychiatric: Inpatient, Dialysis Facility, Hospital/  Acute Care Facility, Post Acute/  Long Term Care Facility: Inpatient Rehabilitation Facility, Post Acute/  Long Term Care Facility: Long Term Acute Care Hospital, Post Acute/  Long Term Care Facility: Nursing Home/  Skilled Nursing Facility</t>
  </si>
  <si>
    <t>HRRP Status</t>
  </si>
  <si>
    <t>Description</t>
  </si>
  <si>
    <t>Federal Programs: Under Consideration 2013-20142</t>
  </si>
  <si>
    <t>The measure estimates a hospital-level 30-day risk-standardized readmission rate (RSRR) for patients discharged from the hospital with a principal diagnosis of heart failure (HF). The outcome is defined as readmission for any cause within 30 days of the discharge date for the index hospitalization,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 
The primary update to this measure since it was last reviewed at NQF is the addition of specifications for planned readmissions as described within this application and in the accompanying report Re-specifying the Hospital 30-Day Acute Myocardial Infarction, Heart Failure, and Total Hip Knee Arthroplasty Readmission Measures by adding a Planned Readmission Algorithm.</t>
  </si>
  <si>
    <t>The outcome for this measure is 30-day readmission. We define readmission as an inpatient admission for any cause, with the exception of certain planned readmissions within 30 days from the date of discharge from the index HF admission. If a patient has more than one admission (for any reason) within 30 days of the date of discharge of the index admission, only one was counted as a readmission. For more details on how planned readmissions were identified and removed from the outcome, please refer to the attached report, Re-specifying the Hospital 30-Day Acute Myocardial Infarction, Heart Failure, and Total Hip Knee Arthroplasty Readmission Measures by adding a Planned Readmission Algorithm.</t>
  </si>
  <si>
    <t xml:space="preserve"> Hospital Acute Care Facility</t>
  </si>
  <si>
    <t>The measure estimates a hospital-level 30-day risk-standardized readmission rate (RSRR) for patients discharged from the hospital with a principal diagnosis of acute myocardial infarction (AMI). The outcome is defined as readmission for any cause within 30 days of the discharge date for the index admission,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 
The primary update to this measure since it was last reviewed at NQF is a more comprehensive specification of planned readmission as described within this application and in the accompanying report, Re-specifying the Hospital 30-Day Acute Myocardial Infarction, Heart Failure, and Total Hip Knee Arthroplasty Readmission Measures by adding a Planned Readmission Algorithm.</t>
  </si>
  <si>
    <t>The outcome for this measure is 30-day readmission. We define readmission as an inpatient admission for any cause, with the exception of certain planned readmissions, within 30 days from the date of discharge from the index AMI admission. If a patient has more than one admission (for any reason) within 30 days of the date of discharge of the index admission, only one was counted as a readmission. For more details on how planned readmissions were identified and removed from the outcome, please refer to the attached report, Re-specifying the Hospital 30-Day Acute Myocardial Infarction, Heart Failure, and Total Hip Knee Arthroplasty Readmission Measures by adding a Planned Readmission Algorithm.</t>
  </si>
  <si>
    <t>Hospital-level 30-day, all-cause risk-standardized readmission rate (RSRR) following elective primary total hip arthroplasty (THA) and or total knee arthroplasty (TKA)</t>
  </si>
  <si>
    <t>This measure estimates hospital-level 30-day RSRRs following elective primary THA and or TKA in patients 65 years and older. The outcome is defined as readmission for any cause within 30 days of the discharge date for the index hospitalization, excluding a specified set of planned readmissions. The primary updates to the measure since December 2011 NQF endorsement are:
1) Revision of cohort codes to exclude the following:
- ICD-9 procedure codes for removal of old implanted devices prosthesis (78.65, 78.66, 78.67, 80.05, 80.06, 80.09) [these codes use to define patients undergoing more technically complex procedures and who may be at higher risk for complications]
-Additional ICD-9 codes for femur fractures (821.2, 821.20, 821.21, 821.22, 821.23, 821.29, 821.3, 821.30, 821.31, 821.32, 821.33, 821.39) [expands codes used to define patients with underlying fracture, who require more technically complex procedures and may be at higher risk for complications]
-ICD-9 codes for malignant bony neoplasms (170.6, 170.7, 195.3, 198.5, 199.0) [patients with malignant bony neoplasms are at increased risk for readmission and the THA TKA procedure may not be elective]
This revision was based on additional clinical review in response to NQF public comments. 
2) Expansion of the readmissions identified as planned.
A detailed list of the changes to the measure specifications is provided in the document titled “2012 Updates to the THA-TKA readmission measure  1551.pdf”.</t>
  </si>
  <si>
    <t>This outcome measure does not have a traditional numerator and denominator like a core process measure (e.g., percentage of adult patients with diabetes aged 18-75 years receiving one or more hemoglobin A1c tests per year); thus, we are using this field to define the readmission outcome.
The outcome for this measure is a readmission to any acute care hospital, for any reason, with the exception of certain planned readmissions, occurring within 30 days of the discharge date of the index hospitalization. For more details on how planned readmissions were identified and removed from the outcome, please refer to the attached report, Re-specifying the Hospital 30-Day Acute Myocardial Infarction, Heart Failure, and Total Hip Knee Arthroplasty Readmission Measures by adding a Planned Readmission Algorithm.</t>
  </si>
  <si>
    <t>The target population for this measure includes admissions for patients at least 65 years of age undergoing elective primary THA and or TKA procedures</t>
  </si>
  <si>
    <t>In order to identify a cohort of elective THA and or TKA procedures, the measure excludes admissions for patients:
1. With a femur, hip or pelvic fracture coded in the principal discharge diagnosis field for the index admission i.e. presence of one of the following diagnosis codes: 733.10, 733.14, 733.15, 733.19, 733.8, 733.81, 733.82, 733.95, 733.96, 733.97, 808.0, 808.1, 808.2, 808.3, 808.41, 808.42, 808.43, 808.49, 808.50, 808.51, 808.52, 808.53, 808.8, 820, 820.0, 820.00, 820.01, 820.02, 820.03, 820.09, 820.1, 820.10, 820.11, 820.12, 820.13, 820.19, 820.2, 820.20, 820.21, 820.22, 820.3, 820.30, 820.31, 820.32, 820.8, 820.9, 821, 821.0, 821.00, 821.01, 821.1, 821.10, 821.11, 821.2, 821.20, 821.21, 821.22, 821.23, 821.29, 821.3, 821.30, 821.31, 821.32, 821.33, 821.39 
Rationale: THA procedures are not elective in these patients, and these patients are at higher risk for mortality, complication and readmission.
2. Undergoing revision procedures (with a concurrent THA TKA) 
Presence of one of the following procedure codes: 81.53, 81.55, 81.59, 00.70, 00.71, 00.72, 00.73, 00.80, 00.81, 00.82, 00.83, 00.84
Rationale: Revision procedures may be performed at a disproportionately small number of hospitals and such procedures carry a higher risk category for mortality, complication, and readmission.
3. Undergoing partial hip arthroplasty procedures (with a concurrent THA TKA)
Presence of the following procedure code: 81.52
Rationale: Partial arthroplasties are primarily done for hip fractures and are typically performed on patients who are older, frailer, and have more comorbid conditions. 
4. Undergoing resurfacing procedures (with a concurrent THA TKA)
Presence of one of the following procedure codes: 00.85, 00.86, 00.87
Rationale: Resurfacing procedures are a different type of procedure involving only the joint’s articular surface. Resurfacing procedures are typically performed on younger, healthier patients.
5. With a mechanical complication coded in the principal discharge diagnosis field of the index admission
Presence of one of the following procedure codes: 996.4, 996.40, 996.41, 996.42, 996.43, 996.44, 996.45, 996.46, 996.47, 996.49, 996.77, 996.78
Rationale: A complication coded as the principal discharge diagnosis suggests the procedure was more likely the result of a previous procedure and indicates the complication was present on admission. These patients may require more technically complex arthroplasty procedures, and may be at increased risk for complications, particularly mechanical complications.
6. With a procedure code for removal of implanted devices prostheses
Presence of one of the following procedure codes: 78.65, 78.66, 78.67, 80.05, 80.06, 80.09
Rationale: Elective procedures performed in these patients may be more complicated.
7. With a malignant neoplasm of the pelvis, sacrum, coccyx, lower limbs, or bone bone marrow or a disseminated malignant neoplasm coded in the principal discharge diagnosis field for the index admission
Presence of one of the following procedure codes: 170.6, 170.7, 170.9, 195.3, 195.5, 198.5, 199.0
Rationale: Patients with these malignant neoplasms are at increased risk for readmission, and the procedure may not be elective.
After excluding the above admissions to select elective primary THA TKA procedures, the measure also excludes admissions for patients: 
8. Without at least 12 months pre-index admission enrollment in Medicare FFS
Rationale: Appropriate risk adjustment requires uniform data availability of pre-operative comorbidity.
9. Without at least 30-days post-discharge enrolment in Medicare FFS
Rationale: The 30-day readmission outcome cannot be assessed for the standardized time period.
10. Who are transferred in to the index hospital 
Rationale: If the patient is transferred from another acute care facility to the hospital where the index procedure occurs, it is likely that the procedure is not elective or that the admission is associated with an acute condition.
11. Who were admitted for the index procedure and subsequently transferred to another acute care facility  
Rationale: Attribution of readmission to the index hospital would not be possible in these cases, since the index hospital performed the procedure but another hospital discharged the patient to the non-acute care setting.
12. Who leave against medical advice (AMA)
Rationale: Hospitals and physicians do not have the opportunity to provide the highest quality care for these patients.
13. With more than two THA TKA procedures codes during the index hospitalization
Rationale: Although clinically possible, it is highly unlikely that patients would receive more than two elective THA TKA procedures in one hospitalization and this may reflect a coding error. 
14. Who die during the index admission
Rationale:  Patients who die during the initial hospitalization are not eligible for readmission.
Additional otherwise qualifying THA and or TKA admissions that occurred within 30 days of discharge date of an earlier index admission are not considered as index admissions (they are considered as potential planned readmissions and excluded from the outcome).</t>
  </si>
  <si>
    <t>This measure estimates the hospital-level, risk-standardized rate of unplanned, all-cause readmission after admission for any eligible condition within 30 days of hospital discharge (RSRR) for patients aged 18 and older. The measure reports a single summary RSRR, derived from the volume-weighted results of five different models, one for each of the following specialty cohorts (groups of discharge condition categories or procedure categories): surgery gynecology, general medicine, cardiorespiratory, cardiovascular, and neurology, each of which will be described in greater detail below. The measure also indicates the hospital standardized risk ratios (SRR) for each of these five specialty cohorts. We developed the measure for patients 65 years and older using Medicare fee-for-service (FFS) claims and subsequently tested and specified the measure for patients aged 18 years and older using all-payer data. We used the California Patient Discharge Data (CPDD), a large database of patient hospital admissions, for our all-payer data.</t>
  </si>
  <si>
    <t>An index admission is the hospitalization considered for the readmission outcome (readmitted within 30 days of the date of discharge from the initial admission).
The measure excludes admissions for patients:
• with an in hospital death (because they are not eligible for readmission).
• transferred to another acute care facility (because the readmission is attributed to the hospital that discharges the patient to a non-acute setting).
• discharged alive and against medical advice (AMA) (because providers did not have the opportunity to deliver full care and prepare the patient for discharge).
• without at least 30 days post-discharge claims data (because the 30-day readmission outcome cannot be assessed in this group).
In addition, if a patient has more than one admission within 30 days of discharge from the index admission, only one is counted as a readmission, as we are interested in a dichotomous yes no readmission outcome, as opposed to the number of readmissions. No admissions within 30 days of discharge from an index admission are considered as additional index admissions, thus no hospitalization will be counted as both a readmission and an index admission. The next eligible index admission is 30 days after the discharge date of the previous index admission.</t>
  </si>
  <si>
    <t>Hospital Acute Care Facility</t>
  </si>
  <si>
    <t>N A</t>
  </si>
  <si>
    <t xml:space="preserve">1) Patients who leave hospital against medical advice (AMA) are identified using the discharge disposition indicator in the Standard Analytic File (SAF). 
2) Patients who die during the index hospitalization are identified using the discharge disposition vital status indicator in the SAF. 
3) Subsequent qualifying CABG procedure during the measurement period are identified by the ICD-9 codes defining CABG mentioned in denominator details. 
4) Patients undergoing non-isolated CABG procedures (CABG Surgeries that occur concomitantly with procedures that elevate patients’ readmission risk). 
Procedures that are occur concomitantly with a qualifying CABG procedure that exclude patients from the cohort are identified using the following ICD-9-CM procedure codes for:
0.61 Percutaneous angioplasty or atherectomy of precerebral (extracranial) vessel(s)
0.62 Percutaneous angioplasty or atherectomy of intracranial vessel(s)
0.62 Percutaneous angioplasty or atherectomy of intracranial vessel(s)
0.63 Percutaneous insertion of carotid artery stent(s)
0.64 Percutaneous insertion of other precerebral (extracranial) artery stent(s)
0.65 Percutaneous insertion of intracranial vascular stent(s)
32.4x Lobectomy with segmental resection of adjacent lobes of lung, excludes that with radical dissection [excision] of thoracic structures
33.5x Lung transplant
33.6 Combined heart-lung transplantation
35.00 Closed heart valvotomy, unspecified valve
35.01 Closed heart valvotomy, aortic valve
35.02 Closed heart valvotomy, mitral valve
35.03 Closed heart valvotomy, pulmonary valve
35.04 Closed heart valvotomy, tricuspid valve
35.10 Open heart valvuloplasty without replacement, unspecified valve
35.11 Open heart valvuloplasty of aortic valve without replacement
35.12 Open heart valvuloplasty of mitral valve without replacement
35.13 Open heart valvuloplasty of pulmonary valve without replacement
35.14 Open heart valvuloplasty of tricuspid valve without replacement
35.20 Replacement of unspecified heart valve
35.21 Replacement of aortic valve with tissue graft
35.22 Other replacement of aortic valve
35.23 Replacement of mitral valve with tissue graft
35.24 Other replacement of mitral valve
35.25 Replacement of pulmonary valve with tissue graft
35.26 Other replacement of pulmonary valve
35.27 Replacement of tricuspid valve with tissue graft
35.28 Other replacement of tricuspid valve
35.31 Operations on papillary muscle
35.32 Operations on chordae tendineae
35.33 Annuloplasty
35.34 Infundibulectomy
35.35 Operations on trabeculae carneae cordis
35.39 Operations on other structures adjacent to valves of heart
35.41 Enlargement of existing atrial septal defect
35.42 Creation of septal defect in heart
35.50 Repair of unspecified septal defect of heart with prosthesis
35.51 Repair of atrial septal defect with prosthesis, open technique
35.52 Repair of atrial septal defect with prosthesis, closed technique
35.53 Repair of ventricular septal defect with prosthesis, open technique
35.54 Repair of endocardial cushion defect with prosthesis
35.55 Repair of ventricular septal defect with prosthesis, closed technique
35.60 Repair of unspecified septal defect of heart with tissue graft
35.61 Repair of atrial septal defect with tissue graft
35.62 Repair of ventricular septal defect with tissue graft
35.63 Repair of endocardial cushion defect with tissue graft
35.70 Other and unspecified repair of unspecified septal defect of heart
35.71 Other and unspecified repair of atrial septal defect
35.72 Other and unspecified repair of ventricular septal defect
35.73 Other and unspecified repair of endocardial cushion defect
35.81 Total repair of tetralogy of Fallot
35.82 Total repair of total anomalous pulmonary venous connection
35.83 Total repair of truncus arteriosus
35.84 Total correction of transposition of great vessels, not elsewhere classified
35.91 Interatrial transposition of venous return
35.92 Creation of conduit between right ventricle and pulmonary artery
35.93 Creation of conduit between left ventricle and aorta
35.94 Creation of conduit between atrium and pulmonary artery
35.95 Revision of corrective procedure on heart
35.96 Percutaneous valvuloplasty
35.98 Other operations on septa of heart
35.99 Other operations on valves of heart
37.31 Pericardiectomy
37.32 Excision of aneurysm of heart
37.33 Excision or destruction of other lesion or tissue of heart,open approach
37.35 Partial ventriculectomy
37.51 Heart transplantation
37.52 Implantation of total internal biventricular heart replacement system
37.53 Replacement or repair of thoracic unit of (total) replacement heart system
37.54 Replacement or repair of other implantable component of (total) replacement heart system
37.55 Removal of internal biventricular heart replacement system
37.63 Repair of heart assist system
37.67 Implantation of cardiomyostimulation system
38.12 Endarterectomy, other vessels of head and neck
38.11 Head and Neck Endarterectomy
38.14 Endarterectomy of Aorta
38.15 Thoracic Endarterectomy
38.16 Endarterectomy : Excision of tunica intima of artery to relieve arterial walls thickened by plaque or chronic inflammation. Location includes abdominal arteries excluding abdominal aorta: Celiac, Gastric, Hepatic, Iliac, Mesenteric, Renal, Splenic, Umbi
38.17 Endarterectomy - abdominal veins: Iliac, Portal, Renal, Splenic, Vena cava.
38.34 Resection of vessel with replacement: Angiectomy, excision of aneurysm (arteriovenous), blood vessel (lesion) with anastomosis (4=aorta, abdominal)
38.42 Resection of vessel with replacement: Angiectomy, excision of aneurysm with replacement (2= other vessels of head and neck; carotid, jugular)
38.44 Resection of vessel with replacement, aorta, abdominal
38.45 Resection of vessel with replacement, thoracic vessels
39.21 Caval-pulmonary artery anastomosis
39.22 Aorta-subclavian-carotid bypass
39.23 Other intrathoracic vascular shunt or bypass
39.24 Aorta-renal bypass
39.25 Aorta-iliac-femoral bypass
39.26 Other intra-abdominal vascular shunt or bypass
39.28 Extracranial-intracranial (EC-IC) vascular bypass
39.29 Other (peripheral) vascular shunt or bypass
39.71 Endovascular implantation of graft in abdominal aorta
39.72 Endovascular embolization or occlusion of head and neck vessels
39.73 Endovascular implantation of graft in thoracic aorta
39.74 Endovascular removal of obstruction from head and neck vessel(s)
39.75 Endovascular embolization or occlusion of vessel(s) of head or neck using bare coils
39.76 Endovascular embolization or occlusion of vessel(s) of head or neck using bioactive coils
39.79 Other endovascular procedures on other vessels
85.22 Resection of quadrant of breast
85.23 Subtotal Mastectomy, which excludes quadrant resection (85.22)
85.4x Mastectomy - includes simple extended simple, unilateral bilateral, radical extended radical
For Medicare FFS patients:
5) Patients younger than 65 years are identified using the age variable that is created based on patient admit date and birth date. 
6) Patients without continuous enrollment in Medicare FFS for 12 months prior to index hospitalization. This is determined by patient enrollment status in both Part A and Part B and in FFS using CMS’ EDB; the enrollment indicators must be appropriately marked for each of the 12 months prior to the index hospital stay. 
7) Patients without at least 30 days post-discharge enrollment in FFS Medicare are identified using patient enrollment status in the CMS’ Enrollment Database (EDB). 
</t>
  </si>
  <si>
    <t>PCHQR Status</t>
  </si>
  <si>
    <t>1822</t>
  </si>
  <si>
    <t>E1822</t>
  </si>
  <si>
    <t>External Beam Radiotherapy for Bone Metastases</t>
  </si>
  <si>
    <t>This measure reports the percentage of patients, regardless of age, with a diagnosis of painful bone metastases and no history of previous radiation who receive external beam radiation therapy (EBRT) with an acceptable fractionation scheme as defined by the guideline.</t>
  </si>
  <si>
    <t>All patients, regardless of age, with painful bone metastases, and no previous radiation to the same anatomic site who receive EBRT with any of the following recommended fractionation schemes: 30Gy 10fxns, 24Gy 6fxns, 20Gy 5fxns, 8Gy 1fxn.</t>
  </si>
  <si>
    <t>All patients with painful bone metastases and no previous radiation to the same anatomic site who receive EBRT</t>
  </si>
  <si>
    <t>The medical reasons for denominator exclusions are: 
1) Previous radiation treatment to the same anatomic site;
2) Patients with femoral axis cortical involvement greater than 3 cm in length;
3) Patients who have undergone a surgical stabilization procedure; and
4) Patients with spinal cord compression, cauda equina compression or radicular pain</t>
  </si>
  <si>
    <t>American Society for Radiation Oncology (ASTRO)</t>
  </si>
  <si>
    <t>Electronic Clinical Data, Electronic Clinical Data : Electronic Health Record, Paper Records</t>
  </si>
  <si>
    <t>Ambulatory Care : Clinician Office, Hospital Acute Care Facility</t>
  </si>
  <si>
    <t>Facility, Clinician : Group Practice, Health Plan, Clinician : Individual, Clinician : Team</t>
  </si>
  <si>
    <t>PPS-Exempt Cancer Hospital Quality Reporting</t>
  </si>
  <si>
    <t>XDCFE</t>
  </si>
  <si>
    <t>Initiation of Osteoclast Inhibitors for Patients with Multiple Myeloma or Bone Metastases Associated with Breast Cancer, Prostate Cancer, or Lung Cancer</t>
  </si>
  <si>
    <t>DRAFT: Percent of patients aged 18 years and older with multiple myeloma or with bone metastases associated with breast cancer, prostate cancer, or non-small cell lung cancer who had two or more visits to the reporting facility during the measurement period and were administered appropriate osteoclast inhibitors within 60 days following diagnosis of multiple myeloma or bone metastases.</t>
  </si>
  <si>
    <t>DRAFT: Patients who were administered appropriate OI therapy at the reporting facility within 60 days of the first diagnosis of multiple myeloma or bone metastases indicated at the reporting facility during the measurement period. Appropriate osteoclast inhibitor therapy varies by cancer and includes intravenous bisphosphonates pamidronate disodium pentahydrate or zoledronate or osteoclast inhibitor denosumab (subcutaneous).</t>
  </si>
  <si>
    <t>DRAFT: Patients aged 18 years and older with an initial diagnosis of multiple myeloma or bone metastases associated with one of the following primary cancers: breast cancer, prostate cancer, or non-small cell lung cancer who had two or more visits to the reporting facility during the measurement period.</t>
  </si>
  <si>
    <t>DRAFT: Patients who meet any of the following criteria at any time during the measurement period:
(1) Patients with dental disease 
(2) Patients with renal insufficiency 
(3) Patients receiving palliative care
(4) Patients who died 
Exceptions:
Multiple myeloma patients without indication of active bone disease</t>
  </si>
  <si>
    <t>Electronic Clinical Data</t>
  </si>
  <si>
    <t>PPS-Exempt Cancer Hospitals</t>
  </si>
  <si>
    <t>1628</t>
  </si>
  <si>
    <t>E1628</t>
  </si>
  <si>
    <t>Patients with Advanced Cancer Screened for Pain at Outpatient Visits</t>
  </si>
  <si>
    <t>Adult patients with advanced cancer who are screened for pain with a standardized quantitative tool at each outpatient visit</t>
  </si>
  <si>
    <t>Outpatient visits from the denominator in which the patient was screened for pain (and if present, severity noted) with a quantitative standardized tool</t>
  </si>
  <si>
    <t>Adult patients with advanced cancer who have at least 1 primary care or cancer-related specialty outpatient visit</t>
  </si>
  <si>
    <t>None (other than those patients noted in 2a1.7. who did not survive at least 30 days after cancer diagnosis)</t>
  </si>
  <si>
    <t>RAND Corporation</t>
  </si>
  <si>
    <t xml:space="preserve"> Electronic Clinical Data, Electronic Clinical Data : Registry, Paper Records</t>
  </si>
  <si>
    <t xml:space="preserve"> Ambulatory Care : Clinician Office</t>
  </si>
  <si>
    <t>Facility, Health Plan, Integrated Delivery System</t>
  </si>
  <si>
    <t>XDBLG</t>
  </si>
  <si>
    <t>Overuse of Imaging for Staging Breast Cancer at Low Risk of Metastasis</t>
  </si>
  <si>
    <t>DRAFT: Percentage of women 18 years of age or older with stage 0, I, or II breast cancer who had a bone, CT, PET, or PET CT scan anytime during the 120 days following the initial diagnosis of breast cancer</t>
  </si>
  <si>
    <t>DRAFT: Women who received an order from their provider for a bone, CT, PET, or PET CT scan anytime during the 120 days following the initial diagnosis of breast cancer.</t>
  </si>
  <si>
    <t>DRAFT: Women aged 18 or older with stage 0, I, or II breast cancer.</t>
  </si>
  <si>
    <t xml:space="preserve">DRAFT: 1. Any patient who received an order for a Bone, CT, PET, or PET CT scan after the initiation of systemic chemotherapy or radiation therapy.
2. Any patient who received an order for an: (a) bone scan due to localized bone pain or elevated alkaline phosphatase; (b) abdominal or pelvic CT due to elevated alkaline phosphatase, an abnormal liver function test, or abdominal or pelvic symptoms; or (c) chest CT due to abnormal pulmonary symptoms. 
</t>
  </si>
  <si>
    <t>Ambulatory Office-based Care; PPS-Exempt Cancer Hospitals</t>
  </si>
  <si>
    <t>0450</t>
  </si>
  <si>
    <t>E0450</t>
  </si>
  <si>
    <t>Postoperative Pulmonary Embolism or Deep Vein Thrombosis Rate (PSI 12)</t>
  </si>
  <si>
    <t>Percent of discharges among cases meeting the inclusion and exclusion rules for the denominator with ICD-9-CM codes for deep vein thrombosis or pulmonary embolism in any secondary diagnosis field.</t>
  </si>
  <si>
    <t>Discharges among cases meeting the inclusion and exclusion rules for the denominator with ICD-9-CM codes for deep vein thrombosis or pulmonary embolism in any secondary diagnosis field.</t>
  </si>
  <si>
    <t>All surgical discharges age 18 and older defined by specific DRGs or MS-DRGs and an ICD-9-CM code for an operating room procedure</t>
  </si>
  <si>
    <t>Exclude cases:
- with principal diagnosis of deep vein thrombosis or pulmonary embolism or secondary diagnosis present on admission
- where a procedure for interruption of vena cava is the only operating room procedure
- where a procedure for interruption of vena cava occurs before or on the same day as the first operating room procedure
- MDC 14 (pregnancy, childbirth, and puerperium)
- with missing gender (SEX=missing), age (AGE=missing), quarter (DQTR=missing), year (YEAR=missing) or principal diagnosis (DX1=missing)</t>
  </si>
  <si>
    <t>XDDAF</t>
  </si>
  <si>
    <t>Potentially Avoidable Admissions and Emergency Department Visits Among Patients Receiving Outpatient Chemotherapy</t>
  </si>
  <si>
    <t>DRAFT: Percentage of cancer patients 18 years of age or older receiving outpatient chemotherapy who have an admission or emergency department (ED) visit for nausea, emesis, anemia, neutropenic fever, diarrhea, dehydration, or pain. Two rates are calculated.</t>
  </si>
  <si>
    <t xml:space="preserve">DRAFT: Cancer patients 18 years of age or older undergoing outpatient chemotherapy treatment who were admitted to an inpatient setting or ED with one of the following principal diagnoses during the course of treatment:
Nausea
Emesis
Anemia
Neutropenic fever
Diarrhea
Dehydration
Pain
Two rates are reported for this measure:
1) Percent of patients admitted to the ED
2) Percent of patients admitted to the inpatient hospital setting
</t>
  </si>
  <si>
    <t>DRAFT: Patients aged 18 years and older as of the start of the measurement period with a principal diagnosis of cancer who received at least one outpatient chemotherapy treatment at the reporting facility during the intake period.</t>
  </si>
  <si>
    <t>DRAFT: Patients with hematologic cancer during the intake period.
Patients receiving inpatient chemotherapy during the intake period.</t>
  </si>
  <si>
    <t>Administrative Claims, Electronic Claims, Electronic Health Record</t>
  </si>
  <si>
    <t>De.2. Brief description of measure 
 Standardized Infection Ratio (SIR) of healthcare-associated, catheter-associated urinary tract infections (CAUTI) will be calculated among patients in the following patient care locations:
 • Intensive Care Units (ICUs) (excluding patients in neonatal ICUs [NICUs: Level II III and Level III nurseries])
 • Specialty Care Areas (SCAs) - adult and pediatric: long term acute care, bone marrow transplant, acute dialysis, hematology 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</si>
  <si>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 xml:space="preserve"> Behavioral Health Psychiatric : Inpatient, Hospice, Hospital Acute Care Facility, Post Acute Long Term Care Facility : Long Term Acute Care Hospital, Post Acute Long Term Care Facility : Nursing Home Skilled Nursing Facility</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</si>
  <si>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 oncology, and solid organ transplant locations
• other inpatient locations.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</si>
  <si>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Patient Engagement Experience</t>
  </si>
  <si>
    <t>Facility Agency</t>
  </si>
  <si>
    <t xml:space="preserve"> Electronic Clinical Data, Electronic Health Medical Record, Paper medical record flow-sheet</t>
  </si>
  <si>
    <t>Can be measured at all levels, Facility Agency, Program : QIO</t>
  </si>
  <si>
    <t>0220</t>
  </si>
  <si>
    <t>E0220</t>
  </si>
  <si>
    <t>Adjuvant hormonal therapy</t>
  </si>
  <si>
    <t>Percentage of female patients, age &gt;18 at diagnosis, who have their first diagnosis of breast cancer (epithelial malignancy), at AJCC stage I, II, or III, who´s primary tumor is progesterone or estrogen receptor positive recommended for tamoxifen or third generation aromatase inhibitor (considered or administered) within 1 year (365 days) of diagnosis.</t>
  </si>
  <si>
    <t>Hormone therapy is considered or administered within 1 year (365 days) of the date of diagnosis</t>
  </si>
  <si>
    <t>Include if all of the following characteristics are identified:
Women
Age &gt;=18 at time of diagnosis
Known or assumed to be first or only cancer diagnosis
Epithelial malignancy only
Primary tumors of the breast
AJCC T1c or  Stage II or III
Primary tumor is estrogen receptor positive or progesterone receptor positive
All or part of 1st course of treatment performed at the reporting facility
Known to be alive within 1 year (365 days) of date of diagnosis</t>
  </si>
  <si>
    <t>Exclude, i f any of the following characteristics are identified:
Men
Under age 18 at time of diagnosis
Second or subsequent cancer diagnosis
Tumor not originating in the breast
Non-epithelial malignancies
Stage 0, in-situ tumor
AJCC T1mic, T1a, or T1b tumor
Stage IV, metastatic tumor
Primary tumor is estrogen receptor negative and progesterone receptor negative
None of 1st course therapy performed at reporting facility
Died within 1 year (365 days) of diagnosis</t>
  </si>
  <si>
    <t>Commission on Cancer, American College of Surgeons</t>
  </si>
  <si>
    <t xml:space="preserve"> Electronic Clinical Data : Registry, Paper Records</t>
  </si>
  <si>
    <t>National Cancer Database</t>
  </si>
  <si>
    <t>Cancer</t>
  </si>
  <si>
    <t>0223</t>
  </si>
  <si>
    <t>E0223</t>
  </si>
  <si>
    <t>Adjuvant chemotherapy is considered or administered within 4 months (120 days) of diagnosis to patients under the age of 80 with AJCC III (lymph node positive) colon cancer</t>
  </si>
  <si>
    <t>Percentage of patients under the age of 80 with AJCC III (lymph node positive) colon cancer for whom adjuvant chemotherapy is considered or administered within 4 months (120 days) of diagnosis.</t>
  </si>
  <si>
    <t>Chemotherapy is considered or administered within 4 months (120 days) of diagnosis</t>
  </si>
  <si>
    <t>Include, if all of the following characteristics are identified:
Age 18-79 at time of diagnosis
Known or assumed to be first or only cancer diagnosis
Primary tumors of the colon
Epithelial malignancy only 
At least one pathologically examined regional lymph node positive for cancer (AJCC Stage III)
All or part of 1st course of treatment  performed at the reporting facility2
Known to be alive within 4 months (120 days) of diagnosis</t>
  </si>
  <si>
    <t>Exclude, if  any of the following characteristics are identified:
Age &lt;18 and &gt;=80; not a first or only cancer diagnosis; non-epithelial and non-invasive tumors; no regional lymph nodes pathologically examined; metastatic disease (AJCC Stage IV); not treated surgically; died within 4 months (120 days) of diagnosis</t>
  </si>
  <si>
    <t>All surgery patients on daily beta blocker therapy prior to arrival
Data Element Data Collection Question: Is there documentation that the patient was on a daily beta-blocker therapy prior to arrival? Yes No
Notes for Abstraction: 
• If there is documentation that the beta-blocker was taken daily at “home” or is a “current” medication, select “Yes”. 
• If a beta-blocker is listed as a home medication without designation of how often or when it is taken, select “Yes”. 
• If there is documentation that the beta-blocker is a home current medication and additional documentation indicates the beta-blocker was not taken daily, e.g., the medication reconciliation form lists a beta-blocker as a home current medication, but documentation in the nurses notes state “patient denies taking beta-blocker every day", select “No”. 
• If there is documentation that the beta-blocker is on a schedule other than daily, select “No”. 
• If there is documentation that the beta-blocker was given on a “prn” basis for cardiac or non-cardiac reasons, select “No”.</t>
  </si>
  <si>
    <t>0382</t>
  </si>
  <si>
    <t>E0382</t>
  </si>
  <si>
    <t>Oncology:  Radiation Dose Limits to Normal Tissues</t>
  </si>
  <si>
    <t>Percentage of patients, regardless of age, with a diagnosis of pancreatic or lung cancer who receive 3D conformal radiation therapy with documentation in medical record that radiation dose limits to normal tissues were established prior to the initiation of a course of 3D conformal radiation for a minimum of two tissues</t>
  </si>
  <si>
    <t>Patients who had documentation in medical record that radiation dose limits to normal tissues were established prior to the initiation of a course of 3D conformal radiation for a minimum of two tissues</t>
  </si>
  <si>
    <t>All patients, regardless of age, with a diagnosis of pancreatic or lung cancer who receive 3D conformal radiation therapy</t>
  </si>
  <si>
    <t xml:space="preserve"> Administrative claims, Electronic Clinical Data, Electronic Clinical Data : Electronic Health Record, Electronic Clinical Data : Registry, Paper Records</t>
  </si>
  <si>
    <t xml:space="preserve"> Ambulatory Care : Clinician Office, Other</t>
  </si>
  <si>
    <t>Clinician : Group Practice, Clinician : Individual, Clinician : Team</t>
  </si>
  <si>
    <t>Physician Feedback; Physician Quality Reporting System (PQRS); PPS-Exempt Cancer Hospital Quality Reporting</t>
  </si>
  <si>
    <t>0383</t>
  </si>
  <si>
    <t>E0383</t>
  </si>
  <si>
    <t>Oncology:  Plan of Care for Pain – Medical Oncology and Radiation Oncology (paired with 0384)</t>
  </si>
  <si>
    <t>Percentage of visits for patients, regardless of age, with a diagnosis of cancer currently receiving chemotherapy or radiation therapy who report having pain with a documented plan of care to address pain</t>
  </si>
  <si>
    <t>Patient visits that included a documented plan of care* to address pain
Numerator Instructions: *A documented plan of care may include: use of opioids, nonopioid analgesics, psychological support, patient and or family education, referral to a pain clinic, or reassessment of pain at an appropriate time interval.</t>
  </si>
  <si>
    <t>All visits for patients, regardless of age, with a diagnosis of cancer currently receiving chemotherapy or radiation therapy who report having pain</t>
  </si>
  <si>
    <t xml:space="preserve"> Administrative claims, Electronic Clinical Data, Electronic Clinical Data : Electronic Health Record, Electronic Clinical Data : Registry, Other, Paper Records</t>
  </si>
  <si>
    <t>Cancer; Hospice</t>
  </si>
  <si>
    <t>0384</t>
  </si>
  <si>
    <t>E0384</t>
  </si>
  <si>
    <t>Oncology:  Pain Intensity Quantified – Medical Oncology and Radiation Oncology (paired with 0383)</t>
  </si>
  <si>
    <t>Percentage of visits for patients, regardless of age, with a diagnosis of cancer currently receiving chemotherapy or radiation therapy in which pain intensity is quantified</t>
  </si>
  <si>
    <t>Patient visits in which pain intensity is quantified*
* Pain intensity should be quantified using a standard instrument, such as a 0-10 numerical rating scale, a categorical scale, or the pictorial scale</t>
  </si>
  <si>
    <t>All visits for patients, regardless of age, with a diagnosis of cancer currently receiving chemotherapy or radiation therapy</t>
  </si>
  <si>
    <t>Meaningful Use (EHR Incentive Program) - Eligible Professionals; Physician Feedback; Physician Quality Reporting System (PQRS); PPS-Exempt Cancer Hospital Quality Reporting</t>
  </si>
  <si>
    <t>0389</t>
  </si>
  <si>
    <t>E0389</t>
  </si>
  <si>
    <t>Prostate Cancer: Avoidance of Overuse Measure – Bone Scan for Staging Low-Risk Patients</t>
  </si>
  <si>
    <t>Percentage of patients, regardless of age, with a diagnosis of prostate cancer, at low risk of recurrence,  receiving interstitial prostate brachytherapy, OR external beam radiotherapy to the prostate, OR radical prostatectomy, OR cryotherapy who did not have a bone scan performed at any time since diagnosis of prostate cancer</t>
  </si>
  <si>
    <t>Patients who did not have a bone scan performed at any time since diagnosis of prostate cancer</t>
  </si>
  <si>
    <t>All patients, regardless of age, with a diagnosis of prostate cancer, at low risk* of recurrence,  receiving interstitial prostate brachytherapy, OR external beam radiotherapy to the prostate, OR radical prostatectomy, OR cryotherapy</t>
  </si>
  <si>
    <t>Documentation of medical reason(s) for having a bone scan performed (including documented pain, salvage therapy, other medical reasons)
Documentation of system reason(s) for having a bone scan performed (including bone scan ordered by someone other than reporting physician)</t>
  </si>
  <si>
    <t xml:space="preserve"> Ambulatory Care : Ambulatory Surgery Center (ASC), Ambulatory Care : Clinician Office, Other</t>
  </si>
  <si>
    <t>0390</t>
  </si>
  <si>
    <t>E0390</t>
  </si>
  <si>
    <t>Prostate Cancer: Adjuvant Hormonal Therapy for High-Risk Patients</t>
  </si>
  <si>
    <t>Percentage of patients, regardless of age, with a diagnosis of prostate cancer,  at high risk of recurrence, receiving external beam radiotherapy to the prostate who were prescribed adjuvant hormonal therapy (GnRH agonist or antagonist)</t>
  </si>
  <si>
    <t>Patients who were prescribed adjuvant hormonal therapy (GnRH [gonadotropin-releasing hormone] agonist or antagonist)</t>
  </si>
  <si>
    <t>All patients, regardless of age, with a diagnosis of prostate cancer,  at high risk of recurrence,  receiving external beam radiotherapy to the prostate 
Note: Only patients with prostate cancer with high risk of recurrence will be counted in the denominator of this measure</t>
  </si>
  <si>
    <t>Documentation of medical reason(s) for not prescribing adjuvant hormonal therapy (eg, salvage therapy)
Documentation of patient reason(s) for not prescribing adjuvant hormonal therapy</t>
  </si>
  <si>
    <t>Patients less than 18 years of age
Patients who have a length of Stay &gt;120 days
Patients enrolled in clinical trials  
Patients whose ICD-9-CM principal procedure occurred prior to the date of admission
Patients who had a urinary diversion, urethral catheter, suprapubic catheter or had intermittent catheterization prior to hospital arrival. 
Patients who did not have a catheter in place postoperatively. 
Patients who had a urological, gynecological or perineal procedure performed during the admission.
Patients who expired perioperatively. 
Patients whose length of stay was less than two days postoperatively. 
Patients who had physician APN PA documentation of a reason for not removing the urinary catheter postoperatively.</t>
  </si>
  <si>
    <t xml:space="preserve"> Paper medical record flow-sheet</t>
  </si>
  <si>
    <t>Patients less than 18 years of age
Patients who have a Length of Stay greater than 120 days
Patients who had a hysterectomy and a caesarean section performed during this hospitalization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 advanced practice nurse physician assistant (physician APN PA) documented infection prior to surgical procedure of interest
Patients who had other procedures requiring general or spinal anesthesia that occurred within 3 days (4 days for CABG or Other Cardiac Surgery) prior to or after the procedure of interest (during separate surgical episodes) during this hospital stay
Patients who were receiving antibiotics more than 24 hours prior to surgery
Patients who were receiving antibiotics within 24 hours prior to arrival (except colon surgery patients taking oral prophylactic antibiotics)</t>
  </si>
  <si>
    <t xml:space="preserve"> Electronic administrative data claims, Electronic Health Medical Record, Paper medical record flow-sheet</t>
  </si>
  <si>
    <t>Can be measured at all levels, Facility Agency, Population : National, Program : QIO</t>
  </si>
  <si>
    <t>Excluded Populations:
Patients less than 18 years of age
Patients who have a length of Stay greater than 120 days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 advanced practice nurse physician assistant (physician APN PA) documented infection prior to surgical procedure of interest
Patients who expired perioperatively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did not receive any antibiotics before or during surgery, or within 24 hours after Anesthesia End Time (i.e., patient did not receive prophylactic antibiotics)
Patients who did not receive any antibiotics during this hospitalization</t>
  </si>
  <si>
    <t>Excluded Populations:
Patients less than 18 years of age
Patients who have a length of Stay greater than 120 days
Patients who had a principal diagnosis suggestive of preoperative infectious diseases (as defined in Appendix A, Table 5.09 for ICD-9-CM codes)
Patients whose ICD-9-CM principal procedure was performed entirely by Laparoscope
Patients enrolled in clinical trials
Patients whose ICD-9-CM principal procedure occurred prior to the date of admission
Patients with physician advanced practice nurse physician assistant (physician APN PA) documented infection prior to surgical procedure of interest
Patients who expired perioperatively
Patients who had other procedures requiring general or spinal anesthesia that occurred within three days (four days for CABG or Other Cardiac Surgery) prior to or after the procedure of interest (during separate surgical episodes) during this hospital stay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did not receive any antibiotics during this hospitalization.
Patients who received urinary antiseptics only (as defined in Appendix C, Table 3.11)
Patients with Reasons to Extend Antibiotics.</t>
  </si>
  <si>
    <t>0559</t>
  </si>
  <si>
    <t>E0559</t>
  </si>
  <si>
    <t>C0559: Combination chemotherapy is considered or administered within 4 months (120 days) of diagnosis for women under 70 with AJCC T1c, or Stage II or III hormone receptor negative breast cancer.</t>
  </si>
  <si>
    <t>Percentage of female patients, age &gt;18 at diagnosis, who have their first diagnosis of breast cancer (epithelial malignancy), at AJCC stage T1c, or Stage II, or III, who´s primary tumor is progesterone and estrogen receptor negative recommended for multiagent chemotherapy (considered or administered) within 4 months (120 days) of diagnosis.</t>
  </si>
  <si>
    <t>Combination chemotherapy is considered or administered within 4 months (120 days) of the date of diagnosis</t>
  </si>
  <si>
    <t>Women under the age of 70 with AJCC T1cN0M0, or Stage II or III hormone receptor negative breast cancer:
• Women
• Age 18-69 at time of diagnosis
• Known or assumed first or only cancer diagnosis
• Primary tumors of the breast
• Epithelial invasive malignancy only 
• AJCC T1cN0M0, or Stage II or III
• Primary tumor is estrogen receptor negative and progesterone receptor negative
• All or part of first course of treatment performed at the reporting facility
• Known to be alive within 4 months (120 days) of diagnosis</t>
  </si>
  <si>
    <t>Exclude, if any of the following characteristics
are identified:
Men; Age &lt;18 and &gt;=70; not a first or only cancer diagnosis; non-epithelial and non-invasive tumors; tumor size &lt;=1cm and AJCC pN=0; ERA unknown or positive; PRA unknown or positive; metastatic disease (AJCC Stage IV); not treated surgically; died within 4 months (120 days) of diagnosis</t>
  </si>
  <si>
    <t>American College of Surgeons</t>
  </si>
  <si>
    <t>Prototype measure for the facility adjusted Standardized Infection Ratio (SIR) of deep incisional and organ 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This prototype measure is intended for time-limited use and is proposed as a first step toward a more comprehensive SSI measure or set of SSI measures that include additional surgical procedure categories and expanded SSI risk-adjustment by procedure type.  This single prototype measure is applied to two operative procedures, colon surgeries and abdominal hysterectomies, and the measure yields separate SIRs for each procedure.</t>
  </si>
  <si>
    <t>Deep incisional primary (DIP) and organ 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Case accrual will be guided by sampling algorithms as described below.</t>
  </si>
  <si>
    <t xml:space="preserve"> Electronic Clinical Data, Electronic Health Medical Record, Lab data, Paper medical record flow-sheet, Special or unique data</t>
  </si>
  <si>
    <t>Facility Agency, Population : National, Population : states</t>
  </si>
  <si>
    <t>IPFQR  Status</t>
  </si>
  <si>
    <t>0028</t>
  </si>
  <si>
    <t>E0028</t>
  </si>
  <si>
    <t>Preventive Care &amp; Screening: Tobacco Use: Screening &amp; Cessation Intervention</t>
  </si>
  <si>
    <t>Percentage of patients aged 18 years and older who were screened for tobacco use at least once during the two-year measurement period AND who received cessation counseling intervention if identified as a tobacco user</t>
  </si>
  <si>
    <t>Patients who were screened for tobacco use* at least once during the two-year measurement period AND who received tobacco cessation counseling intervention** if identified as a tobacco user 
*Includes use of any type of tobacco 
** Cessation counseling intervention includes brief counseling (3 minutes or less), and or pharmacotherapy</t>
  </si>
  <si>
    <t>All patients aged 18 years and older who were seen twice for any visits or who had at least one preventive care visit during the two year measurement period</t>
  </si>
  <si>
    <t>Documentation of medical reason(s) for not screening for tobacco use (eg, limited life expectancy)</t>
  </si>
  <si>
    <t>American Medical Association - convened Physician Consortium for Performance Improvement (AMA-convened PCPI)</t>
  </si>
  <si>
    <t xml:space="preserve"> Administrative claims, Electronic Clinical Data, Electronic Clinical Data : Electronic Health Record, Electronic Clinical Data : Pharmacy, Paper Medical Records</t>
  </si>
  <si>
    <t xml:space="preserve"> Ambulatory Care : Clinician Office Clinic, Behavioral Health Psychiatric : Outpatient, Other</t>
  </si>
  <si>
    <t>Inpatient Psychiatric Hospital Quality Reporting</t>
  </si>
  <si>
    <t>Meaningful Use (EHR Incentive Program) - Eligible Professionals; Medicare Shared Savings Program; Physician Quality Reporting System (PQRS)</t>
  </si>
  <si>
    <t>eValue8  At least 1 Beacon community; Buying Value core ambulatory measure; URAC Health Plan with Health Insurance Exchange</t>
  </si>
  <si>
    <t>Cardiovascular Disease; Diabetes; Duals</t>
  </si>
  <si>
    <t>XCAEA</t>
  </si>
  <si>
    <t>IPF Metabolic Screening</t>
  </si>
  <si>
    <t>Number of inpatients who received a comprehensive metabolic screening for metabolic disorders during the measurement year. Comprehensive screening currently defined to include:
Body mass index
A1C or glucose test
Blood pressure
Lipid panel
Total cholesterol
Low density lipoprotein
High density lipoprotein
Triglycerides</t>
  </si>
  <si>
    <t>As currently defined: 
* Patients for whom there was an inability for the facility to complete a screening during all inpatient stays during the year.
* Patients with a length of stay greater than or equal to 365 days.
* Patients with documentation in the medical record of a metabolic screen conducted within 12 months of their first admission during the measurement year.
* Patients with a diagnosis of cardiovascular disease (CVD) or diabetes.</t>
  </si>
  <si>
    <t>Chart</t>
  </si>
  <si>
    <t>Inpatient Psychiatric Facility</t>
  </si>
  <si>
    <t>XDCBA</t>
  </si>
  <si>
    <t>IPF Suicide Risk Screening completed within one day of admission</t>
  </si>
  <si>
    <t>Percentage of admissions to an IPF for which a detailed screening for risk of suicide was completed within one day of admission.</t>
  </si>
  <si>
    <t>Number of admissions with a detailed screening of suicide risk within the first day of admission</t>
  </si>
  <si>
    <t>Denominators are to be calculated separately for:</t>
  </si>
  <si>
    <t>Admissions corresponding to assessments that could not be completed within the first day of admission due to the patient’s unstable medical or psychological condition. (The chart must provide documentation regarding why the assessment could not be completed.)</t>
  </si>
  <si>
    <t>XDCFD</t>
  </si>
  <si>
    <t>IPF Violence Risk Screening completed within one day of admission</t>
  </si>
  <si>
    <t>Percentage of admissions for which a detailed screening for risk of violent behavior was completed within one day of admission</t>
  </si>
  <si>
    <t>Number of admissions with a documented assessment for violence risk within the first day of admission.</t>
  </si>
  <si>
    <t>(b) Licensed independent practitioners: include physicians (MD, DO), advanced practice nurses, and physician assistants only who are affiliated with the reporting facility who do not receive a direct paycheck from the reporting facility.</t>
  </si>
  <si>
    <t>* Admissions corresponding to) assessments that could not be completed within the first day of admission due to the patient’s unstable medical or psychological condition. (The chart must provide documentation regarding why the assessment could not be completed.)
* Admissions involving a length of stay equal to or greater than 365 days, or less than one day.
* Additional admissions to psychiatric units during a single hospitalization.</t>
  </si>
  <si>
    <t>XDFGC</t>
  </si>
  <si>
    <t>IPF Drug Use Screening completed within one day of admission</t>
  </si>
  <si>
    <t>reening completed within one day of patient's admission to the IPF. This is a companion measure to MUC XDFGD -- IPF Alcohol Use Screening completed within one day of admission.</t>
  </si>
  <si>
    <t>Number of admissions with a detailed screening for drug use within the first day of admission.</t>
  </si>
  <si>
    <t>Total number of psychiatric inpatient discharges during the measurement period.</t>
  </si>
  <si>
    <t>* Admissions corresponding to) assessments that could not be completed within the first day of admission due to the patient’s unstable medical or psychological condition. (The chart must provide documentation regarding why the assessment could not be completed.)
* Admissions involving a length of stay equal to or greater than 365 days, or less than one day. 
* Additional admissions to psychiatric units during a single hospitalization.</t>
  </si>
  <si>
    <t>Inpatient Psychiatric Hospital Quality Reporting; Medicare Shared Savings Program; Physician Compare; Physician Feedback; Physician Quality Reporting System (PQRS); Value-Based Payment Modifier Program</t>
  </si>
  <si>
    <t>XDFGD</t>
  </si>
  <si>
    <t>IPF Alcohol Use Screening completed within one day of admission</t>
  </si>
  <si>
    <t>Alcohol Use Screening completed within one day of patient's admission to the IPF. This is a companion measure to MUC XDFGC -- IPF Drug Use Screening completed within one day of admission.</t>
  </si>
  <si>
    <t>Number of admissions with a detailed screening of alcohol use within the first day of admission.</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</si>
  <si>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 condition of severe allergic reaction to eggs or to other component(s) of the vaccine, or history of Guillain-Barré Syndrome within 6 weeks after a previous influenza vaccination; or
(c) declined influenza vaccination; or
(d) persons with unknown vaccination status or who do not otherwise meet any of the definitions of the above-mentioned numerator categories.
Numerators are to be calculated separately for each of the above groups.</t>
  </si>
  <si>
    <t>Number of HCP who are working in the healthcare facility for at least 1 working day between October 1 and March 31 of the following year, regardless of clinical responsibility or patient contact.  
Denominators are to be calculated separately for: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 trainees and volunteers: include all adult students trainees and  volunteers who do not receive a direct paycheck from the reporting facility.</t>
  </si>
  <si>
    <t xml:space="preserve"> Electronic Clinical Data, Management Data, Paper Records, Patient Reported Data Survey</t>
  </si>
  <si>
    <t xml:space="preserve"> Ambulatory Care : Ambulatory Surgery Center (ASC), Ambulatory Care : Clinic Urgent Care, Ambulatory Care : Clinician Office, Dialysis Facility, Hospital Acute Care Facility, Post Acute Long Term Care Facility : Nursing Home Skilled Nursing Facility</t>
  </si>
  <si>
    <t>XDEGE</t>
  </si>
  <si>
    <t>IPF Use of an electronic health record meeting Stage 1 or Stage 2 Meaningful Use criteria</t>
  </si>
  <si>
    <t>To be determined</t>
  </si>
  <si>
    <t xml:space="preserve">(a) Employees: all persons who receive a direct paycheck from the reporting facility (i.e., on the facility’s payroll). </t>
  </si>
  <si>
    <t>XDFGE</t>
  </si>
  <si>
    <t>Inpatient Psychiatric Facility Routinely Assesses Patient Experience of Care</t>
  </si>
  <si>
    <t>Yes No -- Whether an IPF Routinely Assesses Patient Experience of Care using a standardized collection protocol and a structured instrument..</t>
  </si>
  <si>
    <t>Number of admissions with a detailed assessment of patient experience of care</t>
  </si>
  <si>
    <t>Total numberof psychiatric inpatient discharges during the measurement period</t>
  </si>
  <si>
    <t>Inpatient Psychiatric Facilities;IP Units within Acute Care Hospitals</t>
  </si>
  <si>
    <t>0552</t>
  </si>
  <si>
    <t>E0552</t>
  </si>
  <si>
    <t>HBIPS-4: Patients discharged on multiple antipsychotic medications.</t>
  </si>
  <si>
    <t>Patients discharged on multiple antipsychotic medications overall and stratified by age groups: Children (Age 1 through 12 years), Adolescents (Age 13 through 17 years), Adults (Age 18 through 64 years), Older Adults (Age greater than and equal to 65 years). Note: this is a paired measure with HBIPS-5: Patients discharged on multiple antipsychotic medications with appropriate justification.</t>
  </si>
  <si>
    <t>Psychiatric inpatients discharged on two or more routinely scheduled antipsychotic medications overall and stratified by age groups: Children (Age 1 through 12 years), Adolescents (Age 13 through 17 years), Adults (Age 18 through 64 years), Older Adults (Age greater than and equal to 65 years).
Data Element: (note see Joint Commission data dictionary for detailed data element definition) Number of antipsychotic medications prescribed at discharge.</t>
  </si>
  <si>
    <t>Psychiatric inpatient discharges overall and stratified by age groups: Children (Age 1 through 12 years), Adolescents (Age 13 through 17 years), Adults (Age 18 through 64 years), Older Adults (Age greater than and equal to 65 years). 
Included Population:
Patients with ICD-9-CM Principal or Other Diagnosis Codes for Mental Disorders (Note, refer to Appendix A, Table 10.1 in the specifications manual V2012A located at: http:  manual.jointcommission.org) discharged on one or more routinely scheduled antipsychotic medications (Note, refer to Appendix B, Table 10.0 in the specifications manual V2012A located at: http:  manual.jointcommission.org for a list of applicable medications.)</t>
  </si>
  <si>
    <t>Patients who expired
Patients with an unplanned departure resulting in discharge due to elopement
Patients with an unplanned departure resulting in discharge due to failing to return from leave</t>
  </si>
  <si>
    <t xml:space="preserve"> Administrative claims, Electronic Clinical Data, Other, Paper Records</t>
  </si>
  <si>
    <t xml:space="preserve"> Behavioral Health Psychiatric : Inpatient, Hospital Acute Care Facility</t>
  </si>
  <si>
    <t>Inpatient Psychiatric Facility Quality Reporting: Support</t>
  </si>
  <si>
    <t>0557</t>
  </si>
  <si>
    <t>E0557</t>
  </si>
  <si>
    <t>HBIPS-6 Post discharge continuing care plan created</t>
  </si>
  <si>
    <t>Patients discharged from a hospital-based inpatient psychiatric setting with a continuing care plan created overall and stratified by age groups: Children (Age 1 through 12 years), Adolescents (Age 13 through 17 years), Adults (Age 18 through 64 years), Older Adults (Age greater than and equal to 65 years). Note: this is a paired measure with HBIPS-7: Post discharge continuing care plan transmitted to next level of care provider upon discharge.</t>
  </si>
  <si>
    <t>Psychiatric inpatients for whom the post discharge continuing care plan is created and contains all of the following: reason for hospitalization, principal discharge diagnosis, discharge medications and next level of care recommendations overall and stratified by age groups: Children (Age 1 through 12 years), Adolescents (Age 13 through 17 years), Adults (Age 18 through 64 years), Older Adults (Age greater than and equal to 65 years).</t>
  </si>
  <si>
    <t>Psychiatric inpatient discharges overall and stratified by age group: Children (Age 1 through 12 years), Adolescents (Age 13 through 17 years), Adults (Age 18 through 64 years), Older Adults (Age greater than and equal to 65 years).
Included Population:
Patients referred for next level of care with ICD-9-CM Principal or Other Diagnosis Codes for Mental Disorders (Note, refer to Appendix A, Table 10.1 in the specifications manual V2012A at: http:  manual.jointcommission.org)</t>
  </si>
  <si>
    <t>Patients who expired
Patients with an unplanned departure resulting in discharge due to elopement
Patients or their guardians who refused aftercare
Patients or guardians who refused to sign authorization to release information
Patients with an unplanned departure resulting in discharge due to failing to return from leave</t>
  </si>
  <si>
    <t>0558</t>
  </si>
  <si>
    <t>E0558</t>
  </si>
  <si>
    <t>HBIPS-7 Post discharge continuing care plan transmitted to next level of care provider upon discharge</t>
  </si>
  <si>
    <t>Patients discharged from a hospital-based inpatient psychiatric setting with a continuing care plan provided to the next level of care clinician or entity overall and stratified by age groups: Children (Age 1 through 12 years), Adolescents (Age 13 through 17 years), Adults (Age 18 through 64 years), Older Adults (Age greater than and equal to 65 years).
Note: this is a paired measure with HBIPS-6: Post discharge continuing care plan created.</t>
  </si>
  <si>
    <t>Psychiatric inpatients for whom the post discharge continuing care plan was transmitted to the next level of care overall and stratified by age groups: Children (Age 1 through 12 years), Adolescents (Age 13 through 17 years), Adults (Age 18 through 64 years), Older Adults (Age greater than and equal to 65 years).</t>
  </si>
  <si>
    <t>0560</t>
  </si>
  <si>
    <t>E0560</t>
  </si>
  <si>
    <t>HBIPS-5 Patients discharged on multiple antipsychotic medications with appropriate justification</t>
  </si>
  <si>
    <t>Patients discharged from a hospital-based inpatient psychiatric setting on two or more antipsychotic medications with appropriate justification overall and stratified by age groups: Children (Age 1 through 12 years), Adolescents (Age 13 through 17 years), Adults (Age 18 through 64 years), Older Adults (Age greater than and equal to 65 years). Note: this is a paired measure with HBIPS-4: Patients discharged on multiple antipsychotic medications.</t>
  </si>
  <si>
    <t>Psychiatric inpatients discharged on two or more routinely scheduled antipsychotic medications with appropriate justification overall and stratified by age groups: Children (Age 1 through 12 years), Adolescents (Age 13 through 17 years), Adults (Age 18 through 64 years), Older Adults (Age greater than and equal to 65 years).</t>
  </si>
  <si>
    <t>Psychiatric inpatients discharged on two or more routinely scheduled antipsychotic medications overall and stratified by age groups: Children (Age 1 through 12 years), Adolescents (Age 13 through 17 years), Adults (Age 18 through 64 years), Older Adults (Age greater than and equal to 65 years).</t>
  </si>
  <si>
    <t>Patients who expired
Patients with an unplanned departure resulting in discharge due to elopement
Patients with an unplanned departure resulting in discharge due to failing to return from leave
Patients with a length of stay less than and equal to 3 days</t>
  </si>
  <si>
    <t>0576</t>
  </si>
  <si>
    <t>E0576</t>
  </si>
  <si>
    <t>Follow-Up After Hospitalization for Mental Illness</t>
  </si>
  <si>
    <t>This measure assesses the percentage of discharges for members 6 years of age and older who were hospitalized for treatment of selected mental health disorders and who had an outpatient visit, an intensive outpatient encounter or partial hospitalization with a mental health practitioner. Two rates are reported. 
Rate 1. The percentage of members who received follow-up within 30 days of discharge 
Rate 2. The percentage of members who received follow-up within 7 days of discharge.</t>
  </si>
  <si>
    <t>Rate 1: An outpatient visit, intensive outpatient encounter or partial hospitalization with a mental health practitioner within 30 days after discharge. Include outpatient visits, intensive outpatient encounters or partial hospitalizations that occur on the date of discharge.
Rate 2: An outpatient visit, intensive outpatient encounter or partial hospitalization with a mental health practitioner within 7 days after discharge. Include outpatient visits, intensive outpatient encounters or partial hospitalizations that occur on the date of discharge.</t>
  </si>
  <si>
    <t>Members 6 years and older as of the date of discharge who were discharged alive from an acute inpatient setting (including acute care psychiatric facilities) with a principal mental health diagnosis on or between January 1 and December 1 of the measurement year. The denominator for this measure is based on discharges, not members. Include all discharges for members who have more than one discharge on or between January 1 and December 1 of the measurement year. 
Mental health readmission or direct transfer:
If the discharge is followed by readmission or direct transfer to an acute facility for a mental health principal diagnosis (within the 30-day follow-up period), count only the readmission discharge or the discharge from the facility to which the member was transferred. Although rehospitalization might not be for a selected mental health disorder, it is probably for a related condition. 
Exclude both the initial discharge and the readmission direct transfer discharge if the readmission direct transfer discharge occurs after December 1 of the measurement year. 
Exclude discharges followed by readmission or direct transfer to a nonacute facility for a mental health principal diagnosis within the 30-day follow-up period. These discharges are excluded from the measure because readmission or transfer may prevent an outpatient follow-up visit from taking place. Refer to Table FUH-B for codes to identify nonacute care.
Non-mental health readmission or direct transfer:
Exclude discharges in which the patient was transferred directly or readmitted within 
30 days after discharge to an acute or nonacute facility for a non-mental health principal diagnosis. This includes an ICD-9-CM Diagnosis code or DRG code other than those in Tables MPT-A and MPT-B. These discharges are excluded from the measure because rehospitalization or transfer may prevent an outpatient follow-up visit from taking place.</t>
  </si>
  <si>
    <t>Exclude both the initial discharge and the readmission direct transfer discharge if the readmission direct transfer discharge occurs after December 1 of the measurement year. 
Exclude discharges followed by readmission or direct transfer to a nonacute facility for any mental health principal diagnosis within the 30-day follow-up period. These discharges are excluded from the measure because readmission or transfer may prevent an outpatient follow-up visit from taking place. Refer for codes to identify nonacute care. 
Non-mental health readmission or direct transfer: Exclude discharges in which the patient was transferred directly or readmitted within 30 days after discharge to an acute or nonacute facility for a non-mental health principal diagnosis. These discharges are excluded from the measure because rehospitalization or transfer may prevent an outpatient follow-up visit from taking place.</t>
  </si>
  <si>
    <t>National Committee for Quality Assurance</t>
  </si>
  <si>
    <t xml:space="preserve"> Administrative claims, Electronic Clinical Data : Electronic Health Record</t>
  </si>
  <si>
    <t xml:space="preserve"> Ambulatory Care : Clinician Office Clinic, Ambulatory Care : Urgent Care, Behavioral Health Psychiatric : Inpatient, Behavioral Health Psychiatric : Outpatient</t>
  </si>
  <si>
    <t>Clinician : Team, Health Plan, Integrated Delivery System, Population : County or City, Population : National, Population : Regional, Population : State</t>
  </si>
  <si>
    <t>Medicare Shared Savings Program</t>
  </si>
  <si>
    <t>Children’s Health Insurance Program Reauthorization Act Quality Reporting; Initial Core Set of Health Care Quality Measures for Medicaid-Eligible Adults; Inpatient Psychiatric Hospital Quality Reporting; Medicare Part C Plan Rating; Physician Feedback; Physician Quality Reporting System (PQRS)</t>
  </si>
  <si>
    <t>Wellpoint; HEDIS; Buying Value core ambulatory measure</t>
  </si>
  <si>
    <t>Inpatient Psychiatric Facility Quality Reporting: Support; Medicare Shared Savings Program: Support</t>
  </si>
  <si>
    <t>0640</t>
  </si>
  <si>
    <t>E0640</t>
  </si>
  <si>
    <t>HBIPS-2 Hours of physical restraint use</t>
  </si>
  <si>
    <t>The number of hours that all patients admitted to a hospital-based inpatient psychiatric setting were maintained in physical restraint per 1000 psychiatric inpatient hours, overall and stratified by age groups: : Children (Age 1 through 12 years), Adolescents (Age 13 through 17 years), Adults (Age 18 through 64 years), Older Adults (Age greater than and equal to 65 years).</t>
  </si>
  <si>
    <t>The number of hours that all psychiatric inpatients were maintained in physical restraint per 1000 psychiatric inpatient hours, overall and stratified by age groups: : Children (Age 1 through 12 years), Adolescents (Age 13 through 17 years), Adults (Age 18 through 64 years), Older Adults (Age greater than and equal to 65 years).</t>
  </si>
  <si>
    <t>Number of psychiatric inpatient hours overall and stratified by age groups: Children (Age 1 through 12 years), Adolescents (Age 13 through 17 years), Adults (Age 18 through 64 years), Older Adults (Age greater than and equal to 65 years).</t>
  </si>
  <si>
    <t>Total leave days</t>
  </si>
  <si>
    <t>0641</t>
  </si>
  <si>
    <t>E0641</t>
  </si>
  <si>
    <t>HBIPS-3 Hours of seclusion use</t>
  </si>
  <si>
    <t>The number of hours that all patients admitted to a hospital-based inpatient psychiatric setting were held in seclusion per 1000 psychiatric inpatient hours, overall and stratified by age groups:Children (Age 1 through 12 years), Adolescents (Age 13 through 17 years), Adults (Age 18 through 64 years), Older Adults (Age greater than and equal to 65 years).</t>
  </si>
  <si>
    <t>The number of hours that all psychiatric inpatients were held in seclusion per 1000 psychiatric inpatient hours, overall and stratified by age groups:Children (Age 1 through 12 years), Adolescents (Age 13 through 17 years), Adults (Age 18 through 64 years), Older Adults (Age greater than and equal to 65 years).</t>
  </si>
  <si>
    <t>1661</t>
  </si>
  <si>
    <t>S1661</t>
  </si>
  <si>
    <t>SUB-1 Alcohol Use Screening</t>
  </si>
  <si>
    <t>Hospitalized patients 18 years of age and older who are screened during the hospital stay using a validated screening questionnaire for unhealthy alcohol use.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t>
  </si>
  <si>
    <t>The number of patients who were screened for alcohol use using a validated screening questionnaire for unhealthy drinking</t>
  </si>
  <si>
    <t>The number of hospitalized inpatients 18 years of age and older</t>
  </si>
  <si>
    <t>The denominator has three exclusions:
• Patients less than 18 years of age
• Patients who are cognitively impaired
• Patients who a have a duration of stay less than or equal to one day or greater than 120 days</t>
  </si>
  <si>
    <t>Inpatient Psychiatric Facility Quality Reporting: Support Direction</t>
  </si>
  <si>
    <t>MU Status</t>
  </si>
  <si>
    <t>Exclusions</t>
  </si>
  <si>
    <t>Patient Reported Outcomes/  Disparities Sensitive</t>
  </si>
  <si>
    <t>Meaningful Use Stage</t>
  </si>
  <si>
    <t>0338</t>
  </si>
  <si>
    <t>D0338</t>
  </si>
  <si>
    <t>CAC-3: Home Management Plan of Care (HMPC) Document Given to Patient Caregiver</t>
  </si>
  <si>
    <t>This measure assesses the proportion of pediatric asthma patients discharged from an inpatient hospital stay with a Home Management Plan of Care (HMPC) document in place. This measure is one of a set of three nationally implemented measures that address children’s asthma care (CAC-1: Relievers for Inpatient Asthma, and CAC-2: Systemic Corticosteroids for Inpatient Asthma) that are used in The Joint Commission’s accreditation process.</t>
  </si>
  <si>
    <t>Pediatric asthma inpatients with documentation that they or their caregivers were given a written Home Management Plan of Care (HMPC) document that addresses all of the following: 
1. Arrangements for follow-up care 
2. Environmental control and control of other triggers
3. Method and timing of rescue actions
4. Use of controllers 
5. Use of relievers</t>
  </si>
  <si>
    <t>Pediatric asthma inpatients (age 2 years through 17 years) discharged with a principal diagnosis of asthma.</t>
  </si>
  <si>
    <t>Excluded Populations: 
•  Patients with an age less than 2 years or 18 years or greater 
• Patients who have a Length of Stay greater than 120 days 
• Patients enrolled in clinical trials</t>
  </si>
  <si>
    <t xml:space="preserve"> Electronic Clinical Data, Electronic Clinical Data : Electronic Health Record, Paper Records</t>
  </si>
  <si>
    <t>Meaningful Use (EHR Incentive Program) - Hospitals, CAHs</t>
  </si>
  <si>
    <t>Hospital Inpatient Quality Reporting: Do Not Support; Meaningful Use (EHR Incentive Program) - Hospitals, CAHs: Phased Removal</t>
  </si>
  <si>
    <t>Stage 2</t>
  </si>
  <si>
    <t>Venous Thromboembolism Patients Recieving Unfractionated Heparin with Dosages Platelet Count Monitoring by Protocol or Nomogram</t>
  </si>
  <si>
    <t>Stage 1; Stage 2</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</si>
  <si>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 interactions. This measure is part of a set of six prevention and treatment measures that address VTE (VTE-1: VTE Prophylaxis, VTE-2: ICU VTE Prophylaxis, VTE-3: VTE Patients with Anticoagulation Overlap Therapy, VTE-4: VTE Patients Receiving UFH with Dosages Platelet Count Monitoring by Protocol and VTE-6: Incidence of Potentially-Preventable VTE).</t>
  </si>
  <si>
    <t>Patients with confirmed VTE discharged on warfarin therapy. The target population includes patients discharged with an ICD-9-CM Principal or Other Diagnosis Codes for VTE as defined in Table 7.03 or Table 7.04 that are discharged to home, homecare or court law enforcement or home for hospice care.
Please note: The allowable values of the data element Discharge Disposition are used to designate which locations are included.</t>
  </si>
  <si>
    <t>This measure assesses the number of patients with confirmed venous thromboembolism (VTE) during hospitalization (not present at admission) who did not receive VTE prophylaxis between hospital admission and the day before the VTE diagnostic testing order date. This measure is part of a set of six prevention and treatment measures that address VTE (VTE-1: VTE Prophylaxis, VTE-2: ICU VTE Prophylaxis, VTE-3: VTE Patients with Anticoagulation Overlap Therapy, VTE-4: VTE Patients Receiving UFH with Dosages Platelet Count Monitoring by Protocol, and VTE-5: VTE Warfarin Therapy Discharge Instructions).</t>
  </si>
  <si>
    <t>Community Population Health</t>
  </si>
  <si>
    <t xml:space="preserve"> Electronic Health Medical Record, Paper medical record flow-sheet</t>
  </si>
  <si>
    <t>Facility Agency, Population : National, Program : QIO</t>
  </si>
  <si>
    <t>Pneumonia patients 18 years of age or older 
Table 3.1 Pneumonia (PN)
ICD-9 Code   Shortened Description
481    PNEUMOCOCCAL PNEUMONIA
482.0  K. PNEUMONIAE PNEUMONIA
482.1  PSEUDOMONAL PNEUMONIA
482.2  H.INFLUENZAE PNEUMONIA
482.30 STREPTOCOCCAL PNEUMN NOS
482.31 PNEUMONIA STRPTOCOCCUS A
482.32 PNEUMONIA STRPTOCOCCUS B
482.39 PNEUMONIA OTH STREP
482.40 STAPHYLOCOCCAL PNEU NOS
482.41 METH SUS PNEUM D T STAPH
482.42 METH RES PNEU D T STAPH
482.49 STAPH PNEUMONIA NEC
482.82 PNEUMONIA E COLI
482.83 PNEUMO OTH GRM-NEG BACT
482.84 LEGIONNAIRES´ DISEASE
482.89 PNEUMONIA OTH SPCF BACT
482.9  BACTERIAL PNEUMONIA NOS
483.0  PNEU MYCPLSM PNEUMONIAE
483.1  PNEUMONIA D T CHLAMYDIA
483.8  PNEUMON OTH SPEC ORGNSM
485    BRONCHOPNEUMONIA ORG NOS
486    PNEUMONIA, ORGANISM NOS
Table 3.2 Septicemia
ICD-9 Code     Shortened Description
038.0    STREPTOCOCCAL SEPTICEMIA
038.10   STAPHYLCOCC SEPTICEM NOS
038.11   METH SUSC STAPH AUR SEPT
038.12   MRSA SEPTICEMIA
038.19   STAPHYLCOCC SEPTICEM NEC
038.2    PNEUMOCOCCAL SEPTICEMIA
038.3    ANAEROBIC SEPTICEMIA
038.40   GRAM-NEG SEPTICEMIA NOS
038.41   H. INFLUENAE SEPTICEMIA
038.42   E COLI SEPTICEMIA
038.43   PSEUDOMONAS SEPTICEMIA
038.44   SERRATIA SEPTICEMIA
038.49   GRAM-NEG SEPTICEMIA NEC
038.8    SEPTICEMIA NEC
038.9    SEPTICEMIA NOS
995.91   SEPSIS
995.92   SEVERE SEPSIS
Table 3.3 Respiratory Failure
ICD-9 Code    Shortened Description
518.81  ACUTE RESPIRATRY FAILURE
518.84  ACUTE &amp; CHRONC RESP FAIL
Table 3.1   Pneumonia (PN)
ICD-10 Code Shortened Description
J 13 Pneumonia due to Streptococcus pneumoniae
J 18.1 Lobar pneumonia, unspecified organism
J  15.0 Pneumonia due to Klebsiella pneumoniae
J 15.1 Pneumonia due to Pseudomonas
J 14 Pneumonia due to Hemophilus influenzae
J 15.4 Pneumonia due to other streptococci
J 15.3 Pneumonia due to streptococcus, group B
J 15.20 Pneumonia due to staphylococcus, unspecified
J 15.21 Pneumonia due to staphylococcus aureus
Z 16 Infection and drug resistant microorganisms
J 15.29 Pneumonia due to other staphylococcus
J 15.5 Pneumonia due to Escherichia coli
J 15.6 Pneumonia due to other aerobic Gram-negative bacteria
A 48.1 Legionnaires’ disease
J 15.8 Pneumonia due to other specified bacteria
J 15.9 Unspecified bacterial pneumonia
J 15.7 Pneumonia due to Mycoplasma pneumoniae
J 16.0 Chlamydial pneumonia
J 16.8 Pneumonia due to other specified infectious organisms
J 18.0 Bronchopneumonia, unspecified organism
J 18.8 Other pneumonia, unspecified organism
J 18.9 Pneumonia, unspecified organism
J 17 Pneumonia in diseases classified elsewhere
J 18.2 Hypostatic pneumonia, unspecified organism
J 85.1 Abscess of lung with pneumonia
Table 3.2   Septicemia
ICD-10 Code Shortened Description
A 40.0 Sepsis due to streptococcus, group A
A 40.1 Sepsis due to streptococcus, group B
A 40.3 Sepsis due to Streptococcus pneumoniae
A 40.8 Other streptococcal sepsis
A 40.9 Streptococcal sepsis, unspecified
A 41.9 Sepsis unspecified
A 41.2 Sepsis due to other unspecified specified staphylococcus
A 41.0 Sepsis due to Staphylococcus aureus
A 41.0 AND U80.1 Sepsis due to Staphylococcus aureus AND Methicillin-resistant staph  aureus infection
A 41.1 Sepsis due to other specified staphylococcus
A 41.89 Other specified sepsis
A 41.4 Sepsis due to anaerobes
A 41.50 Gram-negative sepsis, unspecified
A 41.3 Sepsis due to Hemophilus influenzae
A 41.51 Sepsis due to Escherichia coli ( E coli)
A 41.52 Sepsis due to pseudomonas
A 41.53 Sepsis due to Serratia
A 41.59 Other Gram-negative sepsis
A 41.81 Sepsis due to Enterococcus
A 42.7 Actinomycotic sepsis
A 41.9 Sepsis, unspecified
R65.20 Severe sepsis without septic shock
R65.21 Severe sepsis with septic shock
Table 3.3  Respiratory Failure
ICD-10 Code Shortened Description
J 96.0 Acute respiratory failure
J 96.9 Respiratory failure, unspecified
J 96.2 Acute and chronic respiratory failure
J 96.1 Chronic respiratory failure
J 80 Acute respiratory syndrome
J 22 Unspecified acute lower respiratory infection
J 98.8 Other specified respiratory disorders</t>
  </si>
  <si>
    <t>Patients less than 18 years of age
Patients who have a length of stay greater than 120 days
Patients with Cystic Fibrosis
Patients who had no chest x-ray or CT scan that indicated abnormal findings within 24 hours prior to hospital arrival or anytime during the hospitalization
Receiving comfort measures only documented the day of or the day after arrival
Patients enrolled in clinical trial
Patients received as a transfer from the emergency observation department of another hospital
Patients received as a transfer from an ambulatory surgery center
Patients received as a transfer from an inpatient or outpatient department of another hospital
Patients who have no diagnosis of pneumonia either as the ED final diagnosis impression or direct admission diagnosis impression
Patients who are Compromised as defined in data dictionary (i.e., documentation that the patient had (1) any of the following compromising conditions: HIV positive, AIDS, cystic fibrosis, systemic chemotherapy within last three months, systemic immunosuppressive therapy within the past three months, leukemia documented in the past three months, lymphoma documented in the past three months, radiation therapy in the past three months; (2) a prior hospitalization within 14 days [the patient was discharged from an acute care facility for inpatient care to a non-acute setting—home, SNF, ICF, or rehabilitation hospital—before the second admission to the same or different acute care facility]) and abstraction guidelines
With healthcare associated pneumonia as defined in data dictionary (i.e., presence of at least one of the following: (1) hospitalization within the last 90 calendar days; (2) residence in a nursing home or extended care facility for any amount of time within the last 90 days; (3) chronic dialysis within the last 30 days prior to this hospitalization; (4) wound care, tracheostomy care or ventilator care provided by a health care professional within the last 30 days) and abstraction guidelines
Patients transferred admitted to the ICU wihtin 24 hours after arrival to this hospital with a beta-lactam allergy
Patients who have a duration of stay less than or equal to one day
Patients with another source of infection who did not receive an antibiotic regimen recommened for pneumonia but did receive antibiotics within the first 24 hours of hospitalization</t>
  </si>
  <si>
    <t>Exclusions: 
•&lt;18 years of age
•Patients who have a length of stay greater than 120 days
•Patients enrolled in clinical trials 
•Patients received as a transfer from an inpatient or outpatient department of another hospital
•Patients received as a transfer from the emergency observation department of another hospital
•Patients received as a transfer from an ambulatory surgery center
•Patient administered fibrinolytic agent prior to PCI
•PCI described as non-primary by physician, advanced practice nurse, or physician assistant
•Patients who did not receive PCI within 90 minutes and had a reason for delay documented by a physician, advanced practice nurse, or physician assistant (e.g., social, religious, initial concern or refusal, cardiopulmonary arrest, balloon pump insertion, respiratory failure requiring intubation)</t>
  </si>
  <si>
    <t>Exclusions: 
•&lt;18 years of age
•Patients who have a length of stay greater than 120 days
•Patients enrolled in clinical trials 
•Patients received as a transfer from an inpatient or outpatient department of another hospital
•Patients received as a transfer from the emergency observation department of another hospital
•Patients received as a transfer from an ambulatory surgery center
•Patients who did not receive fibrinolytic therapy within 30 minutes and had a reason for delay documented by a physician, advanced practice nurse, or physician assistant (e.g., social, religious, initial concern or refusal, cardiopulmonary arrest, balloon pump insertion, respiratory failure requiring intubation)</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</si>
  <si>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(VTE-2: ICU VTE Prophylaxis, VTE-3: VTE Patients with Anticoagulation Overlap Therapy, VTE-4: VTE Patients Receiving UFH with Dosages Platelet Count Monitoring, VTE-5: VTE Warfarin Therapy Discharge Instructions and VTE-6: Incidence of Potentially-Preventable VTE) that are used in The Joint Commission’s accreditation process.</t>
  </si>
  <si>
    <t>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This measure is part of a set of six prevention and treatment measures that address VTE (VTE-1: VTE Prophylaxis, VTE-3: VTE Patients with Anticoagulation Overlap Therapy, VTE-4: VTE Patients Receiving UFH with Dosages Platelet Count Monitoring by Protocol, VTE-5: VTE Warfarin Therapy Discharge Instructions and VTE-6: VTE Incidence of Potentially-Preventable VTE).</t>
  </si>
  <si>
    <t>This measure assesses the number of patients diagnosed with confirmed VTE who received an overlap of Parenteral (intravenous [IV] or subcutaneous [subcu]) anticoagulation and warfarin therapy.  For patients who received less than five days of overlap therapy, they should be discharged on both medications and have a Reason for Discontinuation of Overlap Therapy. Overlap therapy should be administered for at least five days with an international normalized ratio (INR) greater than or equal to 2 prior to discontinuation of the parenteral anticoagulation therapy, or INR less than 2 but discharged on both medications or have a Reason for Discontinuation of Overlap Therapy.  This measure is part of a set of six prevention and treatment measures that address VTE (VTE-1: VTE Prophylaxis, VTE-2: ICU VTE Prophylaxis, VTE-4: VTE Patients Receiving UFH with Dosages Platelet Count Monitoring, VTE-5: VTE Warfarin Therapy Discharge Instructions and VTE-6: Incidence of Potentially-Preventable VTE).</t>
  </si>
  <si>
    <t>This measure captures the proportion of ischemic stroke patients prescribed antithrombotic therapy at hospital discharge. This measure is a part of a set of eight nationally implemented measures that address stroke care (STK-1: Venous Thromboembolism (VTE) Prophylaxis, STK-3: Anticoagulation Therapy for Atrial Fibrillation Flutter, STK-4: Thrombolytic Therapy,STK-5: Antithrombotic Therapy By End of Hospital Day 2, STK-6 Discharged on Statin Medication, STK-8: Stroke Education, and STK-10: Assessed for Rehabilitation) that are used in The Joint Commission’s hospital accreditation and Disease-Specific Care certification programs.</t>
  </si>
  <si>
    <t>STK-03: Anticoagulation Therapy for Atrial Fibrillation Flutter</t>
  </si>
  <si>
    <t>This measure captures the proportion of ischemic stroke patients with atrial fibrillation flutter who are prescribed anticoagulation therapy at hospital discharge. This measure is a part of a set of eight nationally implemented measures that address stroke care (STK-1: Venous Thromboembolism (VTE) Prophylaxis, STK-2: Discharged on Antithrombotic Therapy, STK-4: Thrombolytic Therapy, STK-5: Antithrombotic Therapy By End of Hospital Day 2, STK-6 Discharged on Statin Medication, STK-8: Stroke Education, and STK-10: Assessed for Rehabilitation) that are used in The Joint Commission’s hospital accreditation and Disease-Specific Care certification programs.</t>
  </si>
  <si>
    <t>Ischemic stroke patients with with documented atrial fibrillation flutter.</t>
  </si>
  <si>
    <t>This measure captures the proportion of acute ischemic stroke patients who arrive at this hospital within 2 hours of time last known well for whom IV t-PA was initiated at this hospital within 3 hours of time last known well.  This measure is a part of a set of eight nationally implemented measures that address stroke care (STK-1: Venous Thromboembolism (VTE) Prophylaxis, STK-2: Discharged on Antithrombotic Therapy, STK-3: Anticoagulation Therapy for Atrial Fibrillation Flutter, STK-5: Antithrombotic Therapy By End of Hospital Day 2, STK-6 Discharged on Statin Medication, STK-8: Stroke Education, and STK-10: Assessed for Rehabilitation) that are used in The Joint Commission’s hospital accreditation and Disease-Specific Care certification programs.</t>
  </si>
  <si>
    <t>This measure captures the proportion of ischemic stroke patients who had antithrombotic therapy administered by end of hospital day two (with the day of arrival being day 1). This measure is a part of a set of eight nationally implemented measures that address stroke care (STK-1: Venous Thromboembolism (VTE) Prophylaxis, STK-2: Discharged on Antithrombotic Therapy, STK-3: Anticoagulation Therapy for Atrial Fibrillation Flutter, STK-4: Thrombolytic Therapy, STK-6: Discharged on Statin Medication, STK-8: Stroke Education, and STK-10: Assessed for Rehabilitation) that are used in The Joint Commission’s hospital accreditation and Disease-Specific Care certification programs.</t>
  </si>
  <si>
    <t>This measure captures the proportion of ischemic stroke patients with LDL greater than or equal to 100 mg dL, or LDL not measured, or who were on a lipid-lowering medication prior to hospital arrival who are prescribed statin medication at hospital discharge.  This measure is a part of a set of eight nationally implemented measures that address stroke care (STK-1: Venous Thromboembolism (VTE) Prophylaxis, STK-2: Discharged on Antithrombotic Therapy, STK-3: Anticoagulation Therapy for Atrial Fibrillation Flutter, STK-4: Thrombolytic Therapy, STK-5: Antithrombotic Therapy By End of Hospital Day 2, STK-8: Stroke Education, and STK-10: Assessed for Rehabilitation) that are used in The Joint Commission’s hospital accreditation and Disease-Specific Care certification programs.</t>
  </si>
  <si>
    <t>Ischemic stroke patients with an LDL greater than or equal to 100 mg dL, OR LDL not measured, OR who were on a lipid-lowering medication prior to hospital arrival.</t>
  </si>
  <si>
    <t>This measure captures the proportion of ischemic or hemorrhagic stroke patients assessed for or who received rehabilitation services during the hospital stay. This measure is a part of a set of eight nationally implemented measures that address stroke care (STK-1: Venous Thromboembolism (VTE) Prophylaxis, STK-2: Discharged on Antithrombotic Therapy, STK-3: Anticoagulation Therapy for Atrial Fibrillation Flutter, STK-4: Thrombolytic Therapy, STK-5: Antithrombotic Therapy By End of Hospital Day 2, STK-6 Discharged on Statin Medication,  and STK-8: Stroke Education) that are used in The Joint Commission’s hospital accreditation and Disease-Specific Care certification programs.</t>
  </si>
  <si>
    <t>Patients with elective deliveries with ICD-9-CM Principal Procedure Code or ICD-9-CM Other Procedure Codes for one or more of the following: 
• Medical induction of labor as defined in Appendix A, Table 11.05 available at: http:  manual.jointcommission.org 
• Cesarean section as defined in Appendix A, Table 11.06  while not in  Labor or experiencing Spontaneous Rupture of Membranes available at: http:  manual.jointcommission.org</t>
  </si>
  <si>
    <t>Percent of live newborn infants that receive hepatitis B vaccination before discharge at each single hospital birthing facility during given time period (one year).</t>
  </si>
  <si>
    <t>The number of live newborn infants administered hepatitis B vaccine prior to discharge from the hospital birthing facility ("birth dose" of hepatitis B vaccine).</t>
  </si>
  <si>
    <t>The number of live newborn infants born at the hospital birthing facility during the reporting window (one calendar year)</t>
  </si>
  <si>
    <t>a. Determine number of live newborn infants born at the hospital birthing facility whose parent guardian refused hepatitis B birth dose and exclude from the denominator. ICD-10 code for this information will include the following(link: http:  www.icd10data.com ICD10CM Codes Z00-Z99 Z20-Z28 Z28-  Z28):
i. Z28.82   Immunization not carried out because of caregiver refusal</t>
  </si>
  <si>
    <t>Clinician : Group Practice, Clinician : Individual, Facility, Health Plan</t>
  </si>
  <si>
    <t>0480</t>
  </si>
  <si>
    <t>E0480</t>
  </si>
  <si>
    <t>PC-05 Exclusive Breast Milk Feeding and the subset measure PC-05a Exclusive Breast Milk Feeding Considering Mother´s Choice</t>
  </si>
  <si>
    <t>This measure assesses the number of newborns exclusively fed breast milk feeding during the newborn´s entire hospitalization and a second rate, a subset of the first, which includes only those newborns whose mothers chose to exclusively feed breast milk. (PC-05a was added with the knowledge and support of the NQF Board of Directors during the last endorsement maintenance process and is being noting now as apart of the annual update.)  This measure is a part of a set of five nationally implemented measures that address perinatal care (PC-01: Elective Delivery, PC-02: Cesarean Section, PC-03: Antenatal Steroids, PC-04: Health Care-Associated Bloodstream Infections in Newborns).</t>
  </si>
  <si>
    <t>PC-05 Newborns that were fed breast milk only since birth
PC-05a Newborns that were fed breast milk only since birth</t>
  </si>
  <si>
    <t>PC-05 Single term liveborn newborns discharged from the hospital with ICD-9-CM Principal Diagnosis Code for single liveborn newborn as defined in Appendix A, Table 11.20.1 available at: http:  manual.jointcommission.org
PC-05a Single term newborns discharged alive from the hospital excluding those whose mothers chose not to breast feed with ICD-9-CM Principal Diagnosis Code for single liveborn newborn as defined in Appendix A, Table 11.20.1 available at: http:  manual.jointcommission.org</t>
  </si>
  <si>
    <t>• Admitted to the Neonatal Intensive Care Unit (NICU) at this hospital during the hospitalization 
• ICD-9-CM Other Diagnosis Codes for galactosemia as defined in Appendix A, Table 11.21 
• ICD-9-CM Principal Procedure Code or ICD-9-CM Other Procedure Codes for parenteral infusion as defined in Appendix A, Table 11.22 
• Experienced death 
• Length of Stay &gt;120 days 
• Enrolled in clinical trials 
• Documented Reason for Not Exclusively Feeding Breast Milk 
• Patients transferred to another hospital 
• ICD-9-CM Other Diagnosis Codes for premature newborns as defined in Appendix A, Table 11.23</t>
  </si>
  <si>
    <t>MU-Stage 2 (Hospital): Do Not Support</t>
  </si>
  <si>
    <t xml:space="preserve"> Electronic administrative data claims, Lab data, Paper medical record flow-sheet</t>
  </si>
  <si>
    <t>0500</t>
  </si>
  <si>
    <t>E0500</t>
  </si>
  <si>
    <t>Severe Sepsis and Septic Shock: Management Bundle</t>
  </si>
  <si>
    <t>This measure will focus on patients aged 18 years and older who present with symptoms of severe sepsis or septic shock. These patients will be eligible for the 3 hour (severe sepsis) and or 6 hour (septic shock) early management bundle.</t>
  </si>
  <si>
    <t>If:
A. measure lactate level
B. obtain blood cultures prior to antibiotics
C. administer broad spectrum antibiotics
D. administer 30 ml kg crystalloid for hypotension or lactate &gt;=4 mmol L 
E. apply vasopressors (for hypotension that does not respond to initial fluid resuscitation to maintain a mean areterial pressure &gt;= 65)
F. In the event of persistent arterial hypotension despite volume resuscitation (septic shock) or initial lactate &gt;=4 mmol L (36 mg dl) measure central venous pressure and central venous oxygen saturation
G. remeasure lactate if initial lactate is elevated
represent processes of care:
Numerator statement: Patients from the denominator who received all the following: A, B, and C within 3 hours of time of presentation† AND IF septic shock is present (as either defined as hypotension* or lactate &gt;=4 mmol L) who also received D and E and F and G within 6 hours of time of presentation.
† ”time of presentation” is defined as the time of triage in the Emergency Department or, if presenting from another care venue, from the earliest chart annotation consistent with all elements severe sepsis or septic shock ascertained through chart review.
* “hypotension” is defined as systolic blood pressure (SBP) &lt;90 mm Hg or mean arterial pressure (MAP) &lt;70 mm Hg or a SBP decrease &gt;40 mm Hg or &lt;2 SD below normal for age or known baseline.</t>
  </si>
  <si>
    <t>Number of patients presenting with severe sepsis or septic shock.</t>
  </si>
  <si>
    <t>A) Patients with advanced directives for comfort care are excluded.
B) Clinical conditions that preclude total measure completion should be excluded (e.g. mortality within the first 6 hours of presentation as defined above in 2a1.1).
C) Patients for whom a central line is clinically contraindicated (e.g. coagulopathy that cannot be corrected, inadequate internal jugular or subclavian central venous access due to repeated cannulations).
D) Patients for whom a central line was attempted but could not be successfully inserted.
E) Patient or surrogate decision maker declined or is unwilling to consent to such therapies or central line placement.
F) Patients transferred to an acute care facility from another acute care facility.</t>
  </si>
  <si>
    <t>Henry Ford Hospital</t>
  </si>
  <si>
    <t xml:space="preserve"> Electronic Clinical Data, Electronic Health Medical Record, Lab data, Paper medical record flow-sheet, Pharmacy data</t>
  </si>
  <si>
    <t>Hospital Inpatient Quality Reporting: Support; Hospital Outpatient Quality Reporting: Support; Long-term Care Hospital Quality Reporting: Support Direction</t>
  </si>
  <si>
    <t>• Patients less than 18 years of age
• Patients who have a Length of Stay greater than 120 days
• Patients with Comfort Measures Only documented 
• Patients enrolled in clinical trials
• Patients discharged to another hospital
• Patients who left against medical advice
• Patients who expired 
• Patients discharged to home for hospice care
• Patients discharged to a health care facility for hospice care
• Patients with LDL less than 100 mg dL within the first 24 hours after hospital arrival or 30 days prior to hospital arrival and not discharged on a statin
• Patients with a Reason For Not Prescribing Statin Medication at Discharge</t>
  </si>
  <si>
    <t>0716</t>
  </si>
  <si>
    <t>E0716</t>
  </si>
  <si>
    <t>Healthy Term Newborn</t>
  </si>
  <si>
    <t>Percent of term singleton livebirths (excluding those with diagnoses originating in the fetal period) who DO NOT have significant complications during birth or the nursery care.</t>
  </si>
  <si>
    <t>The absence of conditions or procedures reflecting morbidity that happened during birth and nursery care to an otherwise normal infant.</t>
  </si>
  <si>
    <t>The denominator is composed of singleton, term (&gt;=37 weeks), inborn, livebirths in their birth admission.  The denominator further has eliminated fetal conditions likely to be present before labor.  Maternal and obstetrical conditions (e.g. hypertension, prior cesarean, malpresentation) are not excluded unless evidence of fetal effect prior to labor (e.g. IUGR SGA).</t>
  </si>
  <si>
    <t>Denominator exclusions:  multiple gestations, preterm, congenital anomalies or fetuses affected by selected maternal conditions.</t>
  </si>
  <si>
    <t>California Maternal Quality Care Collaborative</t>
  </si>
  <si>
    <t>Clinician : Team, Facility, Integrated Delivery System, Population : Regional, Population : State</t>
  </si>
  <si>
    <t>Bridges to Excellence; California; IHA</t>
  </si>
  <si>
    <t>Hospital Inpatient Quality Reporting: Support Direction; Meaningful Use (EHR Incentive Program) - Hospitals, CAHs: Phased Removal</t>
  </si>
  <si>
    <t>1354</t>
  </si>
  <si>
    <t>E1354</t>
  </si>
  <si>
    <t>Hearing screening prior to hospital discharge</t>
  </si>
  <si>
    <t>This measure assesses the proportion of births that have been screened for hearing loss before hospital discharge.</t>
  </si>
  <si>
    <t>All live births during the measurement time period born at a facility and screened for
hearing loss prior to discharge, or screened but still not discharged; 
Or not being screened due to medical reasons or medical exclusions.</t>
  </si>
  <si>
    <t>All live births during the measurement time period born at a facility and, discharged without being screened, or screened prior to discharge, or screened but still not discharged.</t>
  </si>
  <si>
    <t>Patient deceased prior to discharge and has not received hearing screening.</t>
  </si>
  <si>
    <t xml:space="preserve"> Electronic Health Medical Record, Public health data vital statistics, Registry data</t>
  </si>
  <si>
    <t>Clinicians : Individual, Facility Agency, Population : National, Population : states</t>
  </si>
  <si>
    <t>Meaningful Use (EHR Incentive Program) - Hospitals, CAHs; HRSA</t>
  </si>
  <si>
    <t>Total number of admissions with a diagnosis of diabetes mellitus, at least one administration of insulin or any oral anti-diabetic medication except metformin, or at least one elevated blood glucose value (&gt;200 mg dL [11.1 mmol L]) at any time during the entire hospital stay</t>
  </si>
  <si>
    <t>CMS FMQAI</t>
  </si>
  <si>
    <t>Total number of hypoglycemic events (&lt;40 mg dL) that were preceded by administration of a short rapid-acting insulin within 12 hours or an anti-diabetic agent other than a short rapid-acting insulin within 24 hours, were not followed by another glucose value greater than 80 mg dL within 5 minutes, and were at least 20 hours apart</t>
  </si>
  <si>
    <t>Order-HIDE</t>
  </si>
  <si>
    <t>ORDER-HIDE</t>
  </si>
  <si>
    <t>ORDER HIDE</t>
  </si>
  <si>
    <t xml:space="preserve">Patients who received overlap therapy:
Included Populations: Patients who received warfarin and parenteral anticoagulation: 
• Five or more days, with an INR greater than or equal to 2 prior to discontinuation of parenteral therapy OR 
• Five or more days, with an INR less than 2 and discharged on overlap therapy OR 
• Less than five days and discharged on overlap therapy OR 
• With documentation of reason for discontinuation of overlap therapy OR 
• With documentation of a reason for no overlap therapy
</t>
  </si>
  <si>
    <t>This measure assesses the number of patients diagnosed with confirmed VTE who received intravenous (IV) unfractionated Heparin (UFH) therapy dosages AND had their platelet counts monitored using defined parameters such as a nomogram or protocol.</t>
  </si>
  <si>
    <t>Percent of Inpatient Psychiatric Facility inpatients who receive a comprehensive metabolic screening.</t>
  </si>
  <si>
    <t xml:space="preserve">The facility will decide to use an electronic health record meeting Stage 1 or Stage 2 Meaningful Use criteria. </t>
  </si>
  <si>
    <t>Number of episodes of care with a resumption of care within 30 days to the same or to another HOD.</t>
  </si>
  <si>
    <t>Number of episodes of care with no units of individual psychotherapy or psychiatric testing billed.</t>
  </si>
  <si>
    <t>Number of episodes of care with only group therapy billed.</t>
  </si>
  <si>
    <t>End-Stage Renal Disease Quality Incentive Program;#Hospital Outpatient Quality Reporting;#Inpatient Psychiatric Hospital Quality Reporting</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</si>
  <si>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contraindication/condition of severe allergic reaction to eggs or to other component(s) of the vaccine, or history of Guillain-Barré Syndrome within 6 weeks after a previous influenza vaccination; or
(c) declined influenza vaccination; or
(d) persons with unknown vaccination status or who do not otherwise meet any of the definitions of the above-mentioned numerator categories.
Numerators are to be calculated separately for each of the above groups.</t>
  </si>
  <si>
    <t>Number of HCP who are working in the healthcare facility for at least 1 working day between October 1 and March 31 of the following year, regardless of clinical responsibility or patient contact.  
Denominators are to be calculated separately for: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students/trainees and volunteers: include all adult students/trainees and  volunteers who do not receive a direct paycheck from the reporting facility.</t>
  </si>
  <si>
    <t xml:space="preserve"> Electronic Clinical Data, Management Data, Paper Records, Patient Reported Data/Survey</t>
  </si>
  <si>
    <t xml:space="preserve"> Ambulatory Care : Ambulatory Surgery Center (ASC), Ambulatory Care : Clinic/Urgent Care, Ambulatory Care : Clinician Office, Dialysis Facility, Hospital/Acute Care Facility, Post Acute/Long Term Care Facility : Nursing Home/Skilled Nursing Facility</t>
  </si>
  <si>
    <t>0564</t>
  </si>
  <si>
    <t>E0564</t>
  </si>
  <si>
    <t>Complications within 30 Days Following Cataract Surgery Requiring Additional Surgical Procedures</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</si>
  <si>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</si>
  <si>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Patients who had one or more specified operative procedures for any of the following major complications within 30 days following cataract surgery: retained nuclear fragments, endophthalmitis, dislocated or wrong power IOL, retinal detachment, or wound dehiscence</t>
  </si>
  <si>
    <t>All patients aged 18 years and older who had cataract surgery and no significant pre-operative ocular conditions impacting the surgical complication rate</t>
  </si>
  <si>
    <t>Patients with any of the following comorbid conditions impacting the surgical complication rate  (see Denominator Exclusions spreadsheet)</t>
  </si>
  <si>
    <t xml:space="preserve"> Ambulatory Care : Clinic</t>
  </si>
  <si>
    <t>Ambulatory Surgical Center Quality Reporting: Support; Hospital Outpatient Quality Reporting: Support</t>
  </si>
  <si>
    <t>0658</t>
  </si>
  <si>
    <t>E0658</t>
  </si>
  <si>
    <t>Endoscopy/Polyp Surveillance: Appropriate follow-up interval for normal colonoscopy in average risk patients</t>
  </si>
  <si>
    <t>Percentage of patients aged 50 years and older receiving a screening colonoscopy without biopsy or polypectomy who had a recommended follow-up interval of at least 10 years for repeat colonoscopy documented in their colonoscopy report.</t>
  </si>
  <si>
    <t>Patients who had a recommended follow-up interval of at least 10 years for repeat colonoscopy documented in their colonoscopy report</t>
  </si>
  <si>
    <t>All patients aged 50 years and older receiving screening colonoscopy without biopsy or polypectomy</t>
  </si>
  <si>
    <t>Documentation of medical reason(s) for not recommending at least a 10 year follow-up interval (eg, above average risk patient, inadequate prep)</t>
  </si>
  <si>
    <t xml:space="preserve"> Administrative claims, Electronic Clinical Data, Electronic Clinical Data : Electronic Health Record, Electronic Clinical Data : Imaging/Diagnostic Study, Electronic Clinical Data : Registry, Paper Records</t>
  </si>
  <si>
    <t xml:space="preserve"> Ambulatory Care : Amb Surgery Center, Ambulatory Care : Clinic, Ambulatory Care : Hospital Outpatient, Ambulatory Care : Office</t>
  </si>
  <si>
    <t>Clinician : Group/Practice, Clinician : Individual, Clinician : Team</t>
  </si>
  <si>
    <t>Ambulatory Surgical Center Quality Reporting;#Hospital Outpatient Quality Reporting;#Physician Quality Reporting System (PQRS)</t>
  </si>
  <si>
    <t>AGA registry; GI Quality Improvement collaborative</t>
  </si>
  <si>
    <t>Ambulatory Surgical Center Quality Reporting: Support Direction; Hospital Outpatient Quality Reporting: Support Direction</t>
  </si>
  <si>
    <t>0659</t>
  </si>
  <si>
    <t>E0659</t>
  </si>
  <si>
    <t>Endoscopy/Polyp Surveillance: Colonoscopy Interval for Patients with a History of Adenomatous Polyps-  Avoidance of Inappropriate Use</t>
  </si>
  <si>
    <t>Percentage of patients aged 18 years and older receiving a surveillance colonoscopy, with a history of a prior colonic polyp(s) in previous colonoscopy findings, who had an interval of 3 or more years since their last colonoscopy</t>
  </si>
  <si>
    <t>Patients who had an interval of 3 or more years since their last colonoscopy</t>
  </si>
  <si>
    <t>All patients aged 18 years and older receiving a surveillance colonoscopy, with a history of a prior colonic polyp(s) in previous colonoscopy findings</t>
  </si>
  <si>
    <t>Documentation of medical reason(s) for an interval of less than 3 years since the last colonoscopy (eg, patients with high risk for colon cancer, last colonoscopy incomplete, last colonoscopy had inadequate prep, piecemeal removal of adenomas, or last colonoscopy found greater than 10 adenomas)
Documentation of system reason(s) for an interval of less than 3 years since the last colonoscopy (eg, unable to locate previous colonoscopy report)</t>
  </si>
  <si>
    <t xml:space="preserve"> Ambulatory Care : Ambulatory Surgery Center (ASC), Ambulatory Care : Clinic/Urgent Care, Ambulatory Care : Clinician Office, Hospital/Acute Care Facility</t>
  </si>
  <si>
    <t>1536</t>
  </si>
  <si>
    <t>E1536</t>
  </si>
  <si>
    <t>Cataracts:  Improvement in Patient’s Visual Function within 90 Days Following Cataract Surgery</t>
  </si>
  <si>
    <t>Percentage of patients aged 18 years and older who had cataract surgery and had improvement in visual function achieved within 90 days following the cataract surgery</t>
  </si>
  <si>
    <t>Patients 18 years and older in sample who had improvement in visual function achieved within 90 days following cataract surgery, based on completing a pre-operative and post-operative visual function instrument</t>
  </si>
  <si>
    <t>All patients aged 18 years and older in sample who had cataract surgery</t>
  </si>
  <si>
    <t>American Academy of Ophthalmology and Hoskins Center for Quality Eye Care</t>
  </si>
  <si>
    <t xml:space="preserve"> Patient Reported Data/Survey</t>
  </si>
  <si>
    <t xml:space="preserve"> Ambulatory Care : Ambulatory Surgery Center (ASC), Ambulatory Care : Clinic/Urgent Care, Ambulatory Care : Clinician Office</t>
  </si>
  <si>
    <t>Clinician : Individual</t>
  </si>
  <si>
    <t>Isolated CABG and Valve Surgeries (NQF  0124), Percutaneous Coronary Intervention (PCI) (NQF  0165), Pediatric Heart Surgery (NQF  0340), Abdominal Aortic Aneurism Repair (NQF  357), Esophageal Resection (NQF  0361), and Pancreatic Resection (NQF  0366)</t>
  </si>
  <si>
    <t>Ambulatory Surgical Center Quality Reporting; Meaningful Use (EHR Incentive Program) - Eligible Professionals; Physician Feedback; Physician Quality Reporting System (PQRS)</t>
  </si>
  <si>
    <t>Ambulatory Surgical Center Quality Reporting; Hospital Outpatient Quality Reporting; Physician Quality Reporting System (PQRS)</t>
  </si>
  <si>
    <t>Ambulatory Surgical Center Quality Reporting; Hospital Outpatient Quality Reporting; Physician Feedback; Physician Quality Reporting System (PQRS)</t>
  </si>
  <si>
    <t>Patient Reported Outcomes  Disparities Sensitive</t>
  </si>
  <si>
    <t>Hospital Transfer   Admission</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</si>
  <si>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   condition of severe allergic reaction to eggs or to other component(s) of the vaccine, or history of Guillain-Barré Syndrome within 6 weeks after a previous influenza vaccination; or
(c) declined influenza vaccination; or
(d) persons with unknown vaccination status or who do not otherwise meet any of the definitions of the above-mentioned numerator categories.
Numerators are to be calculated separately for each of the above groups.</t>
  </si>
  <si>
    <t>Number of HCP who are working in the healthcare facility for at least 1 working day between October 1 and March 31 of the following year, regardless of clinical responsibility or patient contact.  
Denominators are to be calculated separately for: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   trainees and volunteers: include all adult students   trainees and  volunteers who do not receive a direct paycheck from the reporting facility.</t>
  </si>
  <si>
    <t xml:space="preserve"> Electronic Clinical Data, Management Data, Paper Records, Patient Reported Data   Survey</t>
  </si>
  <si>
    <t xml:space="preserve"> Ambulatory Care : Ambulatory Surgery Center (ASC), Ambulatory Care : Clinic   Urgent Care, Ambulatory Care : Clinician Office, Dialysis Facility, Hospital   Acute Care Facility, Post Acute   Long Term Care Facility : Nursing Home   Skilled Nursing Facility</t>
  </si>
  <si>
    <t>Endoscopy Polyp Surveillance: Appropriate follow-up interval for normal colonoscopy in average risk patients</t>
  </si>
  <si>
    <t xml:space="preserve"> Administrative claims, Electronic Clinical Data, Electronic Clinical Data : Electronic Health Record, Electronic Clinical Data : Imaging Diagnostic Study, Electronic Clinical Data : Registry, Paper Records</t>
  </si>
  <si>
    <t>Endoscopy Polyp Surveillance: Colonoscopy Interval for Patients with a History of Adenomatous Polyps-  Avoidance of Inappropriate Use</t>
  </si>
  <si>
    <t xml:space="preserve"> Ambulatory Care : Ambulatory Surgery Center (ASC), Ambulatory Care : Clinic Urgent Care, Ambulatory Care : Clinician Office, Hospital Acute Care Facility</t>
  </si>
  <si>
    <t xml:space="preserve"> Patient Reported Data Survey</t>
  </si>
  <si>
    <t xml:space="preserve"> Ambulatory Care : Ambulatory Surgery Center (ASC), Ambulatory Care : Clinic Urgent Care, Ambulatory Care : Clinician Office</t>
  </si>
  <si>
    <t>Support</t>
  </si>
  <si>
    <t xml:space="preserve">NQF-endorsed measure
Addresses program goals/requirements
Promotes alignment across programs, settings, and public and private sector efforts
</t>
  </si>
  <si>
    <t xml:space="preserve">Measure addresses a previously identified program gap. </t>
  </si>
  <si>
    <t xml:space="preserve">Addresses program goals/requirements
Addresses a measure type not adequately represented in the program measure set
Promotes alignment across programs, settings, and public and private sector efforts
</t>
  </si>
  <si>
    <t>Conditional Support</t>
  </si>
  <si>
    <t xml:space="preserve">Not ready for implementation; should be submitted for and receive NQF endorsement      
</t>
  </si>
  <si>
    <t xml:space="preserve">Not ready for implementation; should be submitted for and receive NQF endorsement
</t>
  </si>
  <si>
    <t xml:space="preserve">Not ready for implementation; should be submitted for and receive NQF endorsement     
</t>
  </si>
  <si>
    <t>No longer under consideration per HHS</t>
  </si>
  <si>
    <t>n/a</t>
  </si>
  <si>
    <t>Workgroup Decision</t>
  </si>
  <si>
    <t>Workgroup Rationale</t>
  </si>
  <si>
    <t>Additional Findings</t>
  </si>
  <si>
    <t xml:space="preserve">MAP noted that there is an important public education piece to the reporting of PC-02 and recommended CMS work with others to ensure consumers understand what the results mean and why the measure is important. </t>
  </si>
  <si>
    <t xml:space="preserve">Measure addresses the previously identified gap of affordability/cost measures. MAP noted the need for condition-specific cost information because the measures are actionable but recognized the attribution challenges between hospitals and care provided after discharge. MAP reiterated the need for these measures to be submitted for NQF endorsement. </t>
  </si>
  <si>
    <t xml:space="preserve">MAP reiterated the need for condition-specific readmission measures to accompany all-cause readmission measures. MAP also noted concerns about the lack of risk adjustment for socioeconomic status and suggested that measure results could be stratified. </t>
  </si>
  <si>
    <t>Use of this measure would fill a previously identified gap in HAC public reporting and address a very common condition. MAP expressed concerns over the feasibility of using this measure in the IQR program as it has been tested using electronic data. The NQF endorsement process should resolve this issue.</t>
  </si>
  <si>
    <t>Use of this measure would fill a previously identified gap in HAC public reporting and address a common condition that is very dangerous to patients. MAP expressed concerns over the feasibility of using this measure in the IQR program as it has been tested using electronic data. The NQF endorsement process should resolve this issue.</t>
  </si>
  <si>
    <t xml:space="preserve">MAP reiterated the importance of opioid monitoring as an important gap area. In particular, high-risk patients should be continually monitored and sedation outcomes should be tracked. MAP also expressed concern that this measure is limited to patient-controlled analgesia and could result in the negative unintended consequence of avoidance of PCA in favor of older therapies. </t>
  </si>
  <si>
    <t xml:space="preserve">Not ready for implementation; should be submitted for and receive NQF endorsement      
</t>
  </si>
  <si>
    <t>Not ready for implementation; should be submitted for and receive NQF endorsement
Not ready for implementation; data sources do not align with program's data sources</t>
  </si>
  <si>
    <t>MAP noted the AMI eMeasure is a promising concept but expressed concerns that some hospitals may have difficulties implementing it because of current limitations of EHR systems. Others noted that the electronic elements for this measure are relatively easy to extract.</t>
  </si>
  <si>
    <t>Remove</t>
  </si>
  <si>
    <t>Prioritize this measure for inclusion in VBP.</t>
  </si>
  <si>
    <t>Prioritize for inclusion in VBP.</t>
  </si>
  <si>
    <t>Prioritize for inclusion in VBP; MAP supports CMS's intention to propose this measure for VBP.</t>
  </si>
  <si>
    <t>This measure is finalized for use in the IQR program; MAP discussed the possibility of recommending its removal and ultimately decided that it should be retained. MAP encourages continued refinement of the measure's risk adjustment methodology and obtaining NQF endorsement.</t>
  </si>
  <si>
    <t>NQF-endorsed measure</t>
  </si>
  <si>
    <t>Stroke is a high-impact condition and there is a need to promote processes closely tied to better outcomes. MAP questioned whether there is sufficient opportunity for performance on this measure to continue to improve and recommended that CMS reconsider the measure's exclusion criteria.</t>
  </si>
  <si>
    <t>Do Not Support</t>
  </si>
  <si>
    <t>Measure does not adequately address any current needs of the program</t>
  </si>
  <si>
    <t xml:space="preserve">Performance on this measure is high and MAP recommends the measure set remain parsimonious to avoid diluting incentives. </t>
  </si>
  <si>
    <t>Stroke is a high-impact condition and there is a need to promote processes closely tied to better outcomes. This measure is associated with an outcome that is difficult to measure directly.</t>
  </si>
  <si>
    <t>Stroke is a high-impact condition and there is a need to promote processes closely tied to better outcomes.</t>
  </si>
  <si>
    <t>MAP recommends the measure set remain parsimonious to avoid diluting incentives. Statin guidelines have recently been changed.</t>
  </si>
  <si>
    <t xml:space="preserve">NQF endorsement removed (the measure no longer meets the NQF endorsement criteria)
</t>
  </si>
  <si>
    <t>MAP has recommended that this measure be removed from IQR, which would make it unavailable for use in VBP.</t>
  </si>
  <si>
    <r>
      <t>Split Decision</t>
    </r>
    <r>
      <rPr>
        <sz val="11"/>
        <color indexed="8"/>
        <rFont val="Calibri"/>
        <family val="2"/>
      </rPr>
      <t>; to be resolved by MAP Coordinating Committee</t>
    </r>
  </si>
  <si>
    <t>Not ready for implementation; should be submitted for and receive NQF endorsement
Not ready for implementation; measure concept is promising but requires modification or further development</t>
  </si>
  <si>
    <t>MAP believes that the measure addresses an important quality and safety issue, but incidence of this type of complication may be very low. MAP also expressed concern that this measure may be difficult to implement because because patients are not often tracked by hospitals after procedures. The measure requires further development, particularly of exclusion criteria.</t>
  </si>
  <si>
    <r>
      <t>Measure does not adequately address any current needs of the program.</t>
    </r>
    <r>
      <rPr>
        <sz val="11"/>
        <color rgb="FF000000"/>
        <rFont val="Calibri"/>
        <family val="2"/>
        <scheme val="minor"/>
      </rPr>
      <t xml:space="preserve">
</t>
    </r>
  </si>
  <si>
    <t>While MAP supports the inclusion of readmissions measures as part of a broader approach to measuring performance and improving care; MAP was unable to support the 30-Day Readmissions measure under consideration as the measure was not well defined.</t>
  </si>
  <si>
    <t xml:space="preserve">The Hospital Workgroup wanted evidence on the relative merits of individual versus group therapy and recommended these measures be submitted for NQF endorsement to better understand their merit before they are implemented in the OQR program. The Dual Eligible Beneficiaries Workgroup also provided input on the application of these measures for the OQR program. The Dual Eligible Beneficiaries Workgroup stated that there is a need to individualize psychotherapy services and these measures conceptually have face validity. However, the measures have more to do with previously identified billing abuses than they do with quality of care or patient outcomes. </t>
  </si>
  <si>
    <t>MAP believes that the measure addresses an important quality and safety issue, but incidence of this type of complication may be very low. Other outcomes may be more important. MAP also expressed concern that this measure may be difficult to implement because because patients are not often tracked by surgical centers after procedures. The measure requires further development, particularly of exclusion criteria.</t>
  </si>
  <si>
    <t>MAP discussed the difficulty in attributing this measure to the ASC facility given that decision-making around when to perform a colonoscopy is under the purview of the primary care provider. MAP also noted that this is an important measure of overuse and that ASCs should have responsibility for ensuring that their clinicians are not performing colonoscopies more often than necessary.</t>
  </si>
  <si>
    <t xml:space="preserve">NQF-endorsed measure
Addresses program goals/requirements
</t>
  </si>
  <si>
    <t>Transfusion reactions are straightforward, preventable events.</t>
  </si>
  <si>
    <t xml:space="preserve">NQF-endorsed measure
Addresses program goals/requirements
</t>
  </si>
  <si>
    <t>MAP discussed whether this measure could be incorporated into the PSI-90 composite measure.</t>
  </si>
  <si>
    <t>A 'Supported' measure under consideration addresses a similar topic and better addresses the needs of the program</t>
  </si>
  <si>
    <t xml:space="preserve">Measure is vague and addresses too many conditions. </t>
  </si>
  <si>
    <t>MAP noted a need for additional condition-specific measures in the program so that hospitals can have actionable information about which patient populations to target for improvement efforts.</t>
  </si>
  <si>
    <t>Measure previously submitted for endorsement and was not endorsed</t>
  </si>
  <si>
    <t>MAP expressed concerns over the reliability, validity, and risk adjustment of this measure. More experience with the measure is needed in the IQR program before using it for payment purposes.</t>
  </si>
  <si>
    <t>With a vote of 13 to 10 in favor of conditional support, the Hospital Workgroup did not come to clear consensus on a recommendation on including NQF #1789 Hospital-Wide All-Cause Unplanned Readmission Measure in the HRRP program set. The Workgroup struggled to balance the need to balance to drive improvement for all patients and the risk for unintended consequences for safety net hospitals who are more likely to experience payment reduction. The Dual Eligible Beneficiaries Workgroup strongly supports programmatic changes to the HRRP that would enable comparison of hospital performance within peer groups instead of against a national average. MAP also urged CMS to consider a methodology for how all-cause and condition-specific measures would be used together in the HRRP program to avoid duplication.</t>
  </si>
  <si>
    <t xml:space="preserve">Support
</t>
  </si>
  <si>
    <t xml:space="preserve">NQF-endorsed measure
Addresses program goals/requirements
</t>
  </si>
  <si>
    <t>MAP noted the importance of this therapy in controlling pain for patients with advanced cancer.</t>
  </si>
  <si>
    <t xml:space="preserve">MAP noted the need for this measure to be submitted for and receive NQF endorsement to address concerns about the measure reflecting current evidence and the potential unintended consequence of measuring use of one class of medication. </t>
  </si>
  <si>
    <t>Not ready for implementation; measure concept is promising but requires modification or further development</t>
  </si>
  <si>
    <t xml:space="preserve">While MAP supports the implementation of patient reported outcome measures and that pain screening is a standard of care, the group expressed concern that this measure could be burdensome and costly to implement and suggested that a sampling methodology may be more feasible than collecting data on all patients. MAP noted that this measure may be redundant with finalized measures NQF #383 and NQF #384 and encouraged CMS to take the most parsimonious approach when implementing measures for the program.  </t>
  </si>
  <si>
    <t>MAP noted that preventing overuse is important to address waste in the system was well as to improve patient safety. This measure is consistent with current guidelines. MAP recommended that overuse measurement should be tied more closely to shared decision-making between providers and patients. Patient-centered care is a crucial part of cancer treatment because the science is constantly evolving and patients need to feel comfortable discussing  treatment options with their providers.</t>
  </si>
  <si>
    <t xml:space="preserve">MAP noted that this measure is included in the Safety Family of Measures and addresses an important patient safety concern.  </t>
  </si>
  <si>
    <t xml:space="preserve">Support for PCHQR
</t>
  </si>
  <si>
    <t xml:space="preserve">Applies to all patients/settings; Can these be recorded electronically </t>
  </si>
  <si>
    <t>Applies to all patients/settings</t>
  </si>
  <si>
    <t xml:space="preserve">all patients over 65 regardless of setting; should be a 100 % bc it is a TJC and other org requirement </t>
  </si>
  <si>
    <t>1634 Endorsed</t>
  </si>
  <si>
    <t>1637 Endorsed</t>
  </si>
  <si>
    <t>0326 Endorsed</t>
  </si>
  <si>
    <t>1641 Endorsed</t>
  </si>
  <si>
    <t>Hospice and Palliative Care -- Pain Screening</t>
  </si>
  <si>
    <t>Percentage of hospice or palliative care patients who were screened for pain during the hospice admission evaluation / palliative care initial encounter.</t>
  </si>
  <si>
    <t>Patients who are screened for the presence or absence of pain (and if present, rating of its severity) using a standardized quantitative tool during the admission evaluation for hospice / initial encounter for palliative care.</t>
  </si>
  <si>
    <t>Patients enrolled in hospice for 7 or more days OR patients receiving hospital-based palliative care for 1 or more days.</t>
  </si>
  <si>
    <t>Patients with length of stay &lt; 7 days in hospice, or &lt; 1 day in palliative care.</t>
  </si>
  <si>
    <t>University of North Carolina-Chapel Hill</t>
  </si>
  <si>
    <t>Electronic Clinical Data, Electronic Clinical Data: Electronic Health Record</t>
  </si>
  <si>
    <t>Hospice, Hospital/Acute Care Facility</t>
  </si>
  <si>
    <t>Clinician: Group/Practice, Facility</t>
  </si>
  <si>
    <t>Hospice and Palliative Care; Safety</t>
  </si>
  <si>
    <t>Hospice and Palliative Care -- Pain Assessment</t>
  </si>
  <si>
    <t>This quality measure is defined as: 
Percentage of hospice or palliative care patients who screened positive for pain and who received a clinical assessment of pain within 24 hours of screening.</t>
  </si>
  <si>
    <t>Patients who received a comprehensive clinical assessment to determine the severity, etiology and impact of their pain within 24 hours of screening positive for pain.</t>
  </si>
  <si>
    <t>Patients enrolled in hospice OR receiving palliative care who report pain when pain screening is done on the admission evaluation / initial encounter.</t>
  </si>
  <si>
    <t>Patients with length of stay &lt; 1 day in palliative care or &lt; 7 days in hospice, patients who were not screened for pain. Patients who screen negative for pain are excluded from the denominator.</t>
  </si>
  <si>
    <t>Advance Care Plan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</si>
  <si>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</si>
  <si>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</si>
  <si>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</si>
  <si>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Administrative claims, Electronic Clinical Data</t>
  </si>
  <si>
    <t>Ambulatory Care: Clinician Office/Clinic, Ambulatory Care: Urgent Care, Home Health, Hospice, Hospital/Acute Care Facility, Post Acute/Long Term Care Facility: Inpatient Rehabilitation Facility, Post Acute/Long Term Care Facility: Nursing Home/Skilled Nursing Facility</t>
  </si>
  <si>
    <t>Clinician: Group/Practice, Clinician: Individual</t>
  </si>
  <si>
    <t>Hospice and Palliative Care; Care Coordination</t>
  </si>
  <si>
    <t>Hospice and Palliative Care – Treatment Preferences</t>
  </si>
  <si>
    <t xml:space="preserve">Percentage of patients with chart documentation of preferences for life sustaining treatments.
</t>
  </si>
  <si>
    <t>Patients whose medical record includes documentation of life sustaining preferences</t>
  </si>
  <si>
    <t>Seriously ill patients enrolled in hospice OR receiving specialty palliative care in an acute hospital setting.</t>
  </si>
  <si>
    <t>Patients with length of stay &lt; 1 day in palliative care or &lt; 7 days in hospice</t>
  </si>
  <si>
    <t>Hospice and Palliative Care</t>
  </si>
  <si>
    <t>A different NQF-endorsed measure better addresses the needs of the program</t>
  </si>
  <si>
    <t xml:space="preserve">MAP found that this screening measure did not accurately meet the needs of the program. While MAP found the one day screening window to be an improvement over other measures that have a three-day window, but the group expressed concerns that these may be setting a low bar. As an alternative, MAP encouraged the inclusion of measures from the Joint Commmission’s tobacco, substance abuse, and hospital-based inpatient psychiatric services suites, noting these are currently used in the field and in the final stages of the NQF-endorsement process. The Dual Eligible Beneficiaries Workgroup supported this recommendation. </t>
  </si>
  <si>
    <t>Not ready for implementation; measure needs further experience or testing before being used in the program</t>
  </si>
  <si>
    <t>MAP noted that influenza monitoring is important for healthcare personnel and patients and an important public health concern. However, MAP cautioned that CDC and CMS need to collaborate on adjusting specifications for reporting from psych units before these measures can be included in the reporting program.</t>
  </si>
  <si>
    <t xml:space="preserve">MAP noted that psychiatric hospitals were excluded from the EHR Incentive Program and imposing these criteria is not realistic. MAP also expressed concerns about using quality reporting programs to collect data on systems and infrastructure and suggested that the American Hospital Association’s survey of hospitals may be a better source for this type of data. </t>
  </si>
  <si>
    <t>Promotes person- and family-centered care</t>
  </si>
  <si>
    <t xml:space="preserve">MAP noted the potential of this measure to improve patient and family engagement and experience but cautioned this measure should eventually be replaced with a patient reported measure of experience of care. </t>
  </si>
  <si>
    <t xml:space="preserve">MAP recommends close review of the electronic specifications of this measure during the NQF endorsment process. </t>
  </si>
  <si>
    <t xml:space="preserve">MAP noted the need for continued development of electronic specifications for NQF #0500 Severe Sepsis and Septic Shock: Management Bundle.  While some workgroup members challenged the feasibility and evidence behind this measure, MAP deferred to the recent endorsement review of this measure and conditionally supported it for the Meaningful Use Program.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</si>
</sst>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00"/>
  </numFmts>
  <fonts count="26" x14ac:knownFonts="1">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rgb="FF9C0006"/>
      <name val="Calibri"/>
      <family val="2"/>
    </font>
    <font>
      <b/>
      <sz val="11"/>
      <color rgb="FFFA7D00"/>
      <name val="Calibri"/>
      <family val="2"/>
    </font>
    <font>
      <b/>
      <sz val="11"/>
      <color indexed="9"/>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sz val="10"/>
      <name val="MS Sans Serif"/>
      <family val="2"/>
    </font>
    <font>
      <b/>
      <sz val="11"/>
      <color rgb="FF3F3F3F"/>
      <name val="Calibri"/>
      <family val="2"/>
    </font>
    <font>
      <b/>
      <sz val="18"/>
      <color theme="3"/>
      <name val="Cambria"/>
      <family val="2"/>
    </font>
    <font>
      <b/>
      <sz val="11"/>
      <color indexed="8"/>
      <name val="Calibri"/>
      <family val="2"/>
    </font>
    <font>
      <sz val="11"/>
      <color indexed="10"/>
      <name val="Calibri"/>
      <family val="2"/>
    </font>
    <font>
      <u/>
      <sz val="11"/>
      <color theme="10"/>
      <name val="Calibri"/>
      <family val="2"/>
      <scheme val="minor"/>
    </font>
    <font>
      <u/>
      <sz val="11"/>
      <color theme="11"/>
      <name val="Calibri"/>
      <family val="2"/>
      <scheme val="minor"/>
    </font>
    <font>
      <sz val="11"/>
      <color rgb="FF000000"/>
      <name val="Calibri"/>
      <family val="2"/>
      <scheme val="minor"/>
    </font>
    <font>
      <sz val="11"/>
      <color rgb="FFFF0000"/>
      <name val="Calibri"/>
      <family val="2"/>
      <scheme val="minor"/>
    </font>
    <font>
      <sz val="11"/>
      <name val="Calibri"/>
      <family val="2"/>
      <scheme val="minor"/>
    </font>
    <font>
      <sz val="11"/>
      <name val="Calibri"/>
      <family val="2"/>
    </font>
  </fonts>
  <fills count="35">
    <fill>
      <patternFill patternType="none"/>
    </fill>
    <fill>
      <patternFill patternType="gray125"/>
    </fill>
    <fill>
      <patternFill patternType="solid">
        <fgColor rgb="FFFFFFCC"/>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5" tint="0.39997558519241921"/>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7"/>
        <bgColor indexed="64"/>
      </patternFill>
    </fill>
    <fill>
      <patternFill patternType="solid">
        <fgColor rgb="FFFFEB9C"/>
        <bgColor indexed="64"/>
      </patternFill>
    </fill>
    <fill>
      <patternFill patternType="solid">
        <fgColor indexed="26"/>
        <bgColor indexed="64"/>
      </patternFill>
    </fill>
    <fill>
      <patternFill patternType="solid">
        <fgColor theme="4" tint="0.79998168889431442"/>
        <bgColor theme="4" tint="0.79998168889431442"/>
      </patternFill>
    </fill>
  </fills>
  <borders count="20">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ck">
        <color theme="4" tint="0.4999542222357860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336">
    <xf numFmtId="0" fontId="0" fillId="0" borderId="0"/>
    <xf numFmtId="0" fontId="2" fillId="0" borderId="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4" fillId="27" borderId="0" applyNumberFormat="0" applyBorder="0" applyAlignment="0" applyProtection="0"/>
    <xf numFmtId="0" fontId="5" fillId="28" borderId="3" applyNumberFormat="0" applyAlignment="0" applyProtection="0"/>
    <xf numFmtId="0" fontId="6" fillId="29" borderId="6"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30" borderId="0" applyNumberFormat="0" applyBorder="0" applyAlignment="0" applyProtection="0"/>
    <xf numFmtId="0" fontId="9" fillId="0" borderId="1" applyNumberFormat="0" applyFill="0" applyAlignment="0" applyProtection="0"/>
    <xf numFmtId="0" fontId="10" fillId="0" borderId="10" applyNumberFormat="0" applyFill="0" applyAlignment="0" applyProtection="0"/>
    <xf numFmtId="0" fontId="11" fillId="0" borderId="2" applyNumberFormat="0" applyFill="0" applyAlignment="0" applyProtection="0"/>
    <xf numFmtId="0" fontId="11" fillId="0" borderId="0" applyNumberFormat="0" applyFill="0" applyBorder="0" applyAlignment="0" applyProtection="0"/>
    <xf numFmtId="0" fontId="12" fillId="31" borderId="3" applyNumberFormat="0" applyAlignment="0" applyProtection="0"/>
    <xf numFmtId="0" fontId="13" fillId="0" borderId="5" applyNumberFormat="0" applyFill="0" applyAlignment="0" applyProtection="0"/>
    <xf numFmtId="0" fontId="14" fillId="32" borderId="0" applyNumberFormat="0" applyBorder="0" applyAlignment="0" applyProtection="0"/>
    <xf numFmtId="0" fontId="1" fillId="0" borderId="0"/>
    <xf numFmtId="0" fontId="1" fillId="0" borderId="0"/>
    <xf numFmtId="0" fontId="15"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2" fillId="33" borderId="7" applyNumberFormat="0" applyAlignment="0" applyProtection="0"/>
    <xf numFmtId="0" fontId="2" fillId="2" borderId="7" applyNumberFormat="0" applyFont="0" applyAlignment="0" applyProtection="0"/>
    <xf numFmtId="0" fontId="1" fillId="2" borderId="7" applyNumberFormat="0" applyFont="0" applyAlignment="0" applyProtection="0"/>
    <xf numFmtId="0" fontId="2" fillId="2" borderId="7" applyNumberFormat="0" applyFont="0" applyAlignment="0" applyProtection="0"/>
    <xf numFmtId="0" fontId="1" fillId="2" borderId="7" applyNumberFormat="0" applyFont="0" applyAlignment="0" applyProtection="0"/>
    <xf numFmtId="0" fontId="2" fillId="2" borderId="7" applyNumberFormat="0" applyFont="0" applyAlignment="0" applyProtection="0"/>
    <xf numFmtId="0" fontId="1" fillId="2" borderId="7" applyNumberFormat="0" applyFont="0" applyAlignment="0" applyProtection="0"/>
    <xf numFmtId="0" fontId="2" fillId="2" borderId="7" applyNumberFormat="0" applyFont="0" applyAlignment="0" applyProtection="0"/>
    <xf numFmtId="0" fontId="1" fillId="2" borderId="7" applyNumberFormat="0" applyFont="0" applyAlignment="0" applyProtection="0"/>
    <xf numFmtId="0" fontId="2" fillId="2" borderId="7" applyNumberFormat="0" applyFont="0" applyAlignment="0" applyProtection="0"/>
    <xf numFmtId="0" fontId="1" fillId="2" borderId="7" applyNumberFormat="0" applyFont="0" applyAlignment="0" applyProtection="0"/>
    <xf numFmtId="0" fontId="2" fillId="2" borderId="7" applyNumberFormat="0" applyFont="0" applyAlignment="0" applyProtection="0"/>
    <xf numFmtId="0" fontId="1" fillId="2" borderId="7" applyNumberFormat="0" applyFont="0" applyAlignment="0" applyProtection="0"/>
    <xf numFmtId="0" fontId="2" fillId="2" borderId="7" applyNumberFormat="0" applyFont="0" applyAlignment="0" applyProtection="0"/>
    <xf numFmtId="0" fontId="1" fillId="2" borderId="7" applyNumberFormat="0" applyFont="0" applyAlignment="0" applyProtection="0"/>
    <xf numFmtId="0" fontId="2" fillId="2" borderId="7" applyNumberFormat="0" applyFont="0" applyAlignment="0" applyProtection="0"/>
    <xf numFmtId="0" fontId="16" fillId="28" borderId="4" applyNumberFormat="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40">
    <xf numFmtId="0" fontId="0" fillId="0" borderId="0" xfId="0"/>
    <xf numFmtId="0" fontId="0" fillId="0" borderId="0" xfId="0" applyAlignment="1">
      <alignment wrapText="1"/>
    </xf>
    <xf numFmtId="0" fontId="0" fillId="0" borderId="9" xfId="0" applyBorder="1" applyAlignment="1">
      <alignment horizontal="center" vertical="center" wrapText="1"/>
    </xf>
    <xf numFmtId="0" fontId="0" fillId="0" borderId="9" xfId="0" applyBorder="1" applyAlignment="1">
      <alignment horizontal="left" vertical="top" wrapText="1"/>
    </xf>
    <xf numFmtId="0" fontId="0" fillId="0" borderId="11" xfId="0" applyBorder="1" applyAlignment="1">
      <alignment horizontal="center" vertical="center" wrapText="1"/>
    </xf>
    <xf numFmtId="0" fontId="0" fillId="0" borderId="9" xfId="0" applyFill="1" applyBorder="1" applyAlignment="1">
      <alignment horizontal="center" vertical="center" wrapText="1"/>
    </xf>
    <xf numFmtId="0" fontId="0" fillId="0" borderId="0" xfId="0" applyFill="1" applyAlignment="1">
      <alignment wrapText="1"/>
    </xf>
    <xf numFmtId="0" fontId="0" fillId="0" borderId="0" xfId="0" applyFill="1"/>
    <xf numFmtId="0" fontId="0" fillId="0" borderId="9" xfId="0" applyNumberFormat="1" applyFill="1" applyBorder="1" applyAlignment="1">
      <alignment horizontal="center" vertical="center" wrapText="1"/>
    </xf>
    <xf numFmtId="0" fontId="0" fillId="0" borderId="0" xfId="0" applyNumberFormat="1" applyFill="1" applyAlignment="1">
      <alignment wrapText="1"/>
    </xf>
    <xf numFmtId="0" fontId="0" fillId="0" borderId="12" xfId="0" applyFill="1" applyBorder="1" applyAlignment="1">
      <alignment horizontal="center" vertical="center" wrapText="1"/>
    </xf>
    <xf numFmtId="0" fontId="0" fillId="0" borderId="9" xfId="0" applyFill="1" applyBorder="1" applyAlignment="1">
      <alignment horizontal="left" vertical="top" wrapText="1"/>
    </xf>
    <xf numFmtId="164" fontId="0" fillId="0" borderId="9" xfId="0" applyNumberFormat="1" applyFill="1" applyBorder="1" applyAlignment="1">
      <alignment horizontal="left" vertical="top" wrapText="1"/>
    </xf>
    <xf numFmtId="0" fontId="0" fillId="0" borderId="0" xfId="0" applyFill="1" applyBorder="1" applyAlignment="1">
      <alignment wrapText="1"/>
    </xf>
    <xf numFmtId="0" fontId="0" fillId="0" borderId="9" xfId="0" applyNumberFormat="1" applyFont="1" applyFill="1" applyBorder="1" applyAlignment="1">
      <alignment vertical="top" wrapText="1"/>
    </xf>
    <xf numFmtId="0" fontId="0" fillId="0" borderId="9" xfId="0" applyNumberFormat="1" applyFill="1" applyBorder="1" applyAlignment="1">
      <alignment vertical="top" wrapText="1"/>
    </xf>
    <xf numFmtId="0" fontId="0" fillId="34" borderId="9" xfId="0" applyNumberFormat="1" applyFont="1" applyFill="1" applyBorder="1" applyAlignment="1">
      <alignment horizontal="left" vertical="top" wrapText="1"/>
    </xf>
    <xf numFmtId="0" fontId="0" fillId="0" borderId="9" xfId="0" applyNumberFormat="1" applyFont="1" applyFill="1" applyBorder="1" applyAlignment="1">
      <alignment horizontal="left" vertical="top" wrapText="1"/>
    </xf>
    <xf numFmtId="0" fontId="0" fillId="0" borderId="9" xfId="0" applyNumberFormat="1" applyFont="1" applyBorder="1" applyAlignment="1">
      <alignment horizontal="left" vertical="top" wrapText="1"/>
    </xf>
    <xf numFmtId="0" fontId="0" fillId="0" borderId="9" xfId="0" applyNumberFormat="1" applyFill="1" applyBorder="1" applyAlignment="1">
      <alignment horizontal="left" vertical="top" wrapText="1"/>
    </xf>
    <xf numFmtId="0" fontId="0" fillId="0" borderId="0" xfId="0" applyNumberFormat="1" applyFill="1" applyBorder="1" applyAlignment="1">
      <alignment wrapText="1"/>
    </xf>
    <xf numFmtId="49" fontId="0" fillId="0" borderId="9" xfId="0" applyNumberFormat="1" applyFont="1" applyFill="1" applyBorder="1" applyAlignment="1">
      <alignment vertical="top" wrapText="1"/>
    </xf>
    <xf numFmtId="49" fontId="0" fillId="0" borderId="9" xfId="0" applyNumberFormat="1" applyFill="1" applyBorder="1" applyAlignment="1">
      <alignment vertical="top" wrapText="1"/>
    </xf>
    <xf numFmtId="49" fontId="0" fillId="0" borderId="9" xfId="0" applyNumberFormat="1" applyFont="1" applyFill="1" applyBorder="1" applyAlignment="1">
      <alignment horizontal="left" vertical="top" wrapText="1"/>
    </xf>
    <xf numFmtId="49" fontId="0" fillId="0" borderId="9" xfId="0" applyNumberFormat="1" applyFill="1" applyBorder="1" applyAlignment="1">
      <alignment horizontal="left" vertical="top" wrapText="1"/>
    </xf>
    <xf numFmtId="49" fontId="0" fillId="34" borderId="9" xfId="0" applyNumberFormat="1" applyFont="1" applyFill="1" applyBorder="1" applyAlignment="1">
      <alignment horizontal="left" vertical="top" wrapText="1"/>
    </xf>
    <xf numFmtId="49" fontId="0" fillId="0" borderId="9" xfId="0" applyNumberFormat="1" applyFont="1" applyBorder="1" applyAlignment="1">
      <alignment horizontal="left" vertical="top" wrapText="1"/>
    </xf>
    <xf numFmtId="0" fontId="0" fillId="0" borderId="9" xfId="0" applyFont="1" applyFill="1" applyBorder="1" applyAlignment="1">
      <alignment vertical="top" wrapText="1"/>
    </xf>
    <xf numFmtId="0" fontId="0" fillId="0" borderId="9" xfId="0" applyFont="1" applyFill="1" applyBorder="1" applyAlignment="1">
      <alignment horizontal="left" vertical="top" wrapText="1"/>
    </xf>
    <xf numFmtId="0" fontId="0" fillId="0" borderId="13" xfId="0" applyFill="1" applyBorder="1" applyAlignment="1">
      <alignment vertical="top" wrapText="1"/>
    </xf>
    <xf numFmtId="0" fontId="0" fillId="0" borderId="0" xfId="0" applyBorder="1" applyAlignment="1">
      <alignment wrapText="1"/>
    </xf>
    <xf numFmtId="0" fontId="0" fillId="0" borderId="0" xfId="0" applyBorder="1" applyAlignment="1">
      <alignment horizontal="left" vertical="top" wrapText="1"/>
    </xf>
    <xf numFmtId="49" fontId="0" fillId="0" borderId="0" xfId="0" applyNumberFormat="1" applyAlignment="1">
      <alignment wrapText="1"/>
    </xf>
    <xf numFmtId="0" fontId="0" fillId="0" borderId="14" xfId="0" applyFill="1" applyBorder="1" applyAlignment="1">
      <alignment horizontal="left" vertical="top" wrapText="1"/>
    </xf>
    <xf numFmtId="49" fontId="0" fillId="0" borderId="15" xfId="0" applyNumberFormat="1" applyFont="1" applyFill="1" applyBorder="1" applyAlignment="1">
      <alignment horizontal="left" vertical="top" wrapText="1"/>
    </xf>
    <xf numFmtId="0" fontId="0" fillId="0" borderId="9" xfId="0" applyBorder="1" applyAlignment="1">
      <alignment wrapText="1"/>
    </xf>
    <xf numFmtId="49" fontId="0" fillId="0" borderId="9" xfId="0" applyNumberFormat="1" applyBorder="1" applyAlignment="1">
      <alignment wrapText="1"/>
    </xf>
    <xf numFmtId="0" fontId="0" fillId="0" borderId="9" xfId="0" applyNumberFormat="1" applyBorder="1" applyAlignment="1">
      <alignment wrapText="1"/>
    </xf>
    <xf numFmtId="0" fontId="0" fillId="0" borderId="16" xfId="0" applyFill="1" applyBorder="1" applyAlignment="1">
      <alignment horizontal="left" vertical="top" wrapText="1"/>
    </xf>
    <xf numFmtId="0" fontId="0" fillId="0" borderId="12" xfId="0" applyFill="1" applyBorder="1" applyAlignment="1">
      <alignment horizontal="left" vertical="top" wrapText="1"/>
    </xf>
    <xf numFmtId="0" fontId="0" fillId="0" borderId="19" xfId="0" applyFill="1" applyBorder="1" applyAlignment="1">
      <alignment horizontal="left" vertical="top" wrapText="1"/>
    </xf>
    <xf numFmtId="0" fontId="0" fillId="0" borderId="18" xfId="0" applyFill="1" applyBorder="1" applyAlignment="1">
      <alignment horizontal="left" vertical="top" wrapText="1"/>
    </xf>
    <xf numFmtId="0" fontId="22" fillId="0" borderId="18" xfId="0" applyFont="1" applyBorder="1" applyAlignment="1">
      <alignment horizontal="left" vertical="top" wrapText="1"/>
    </xf>
    <xf numFmtId="0" fontId="0" fillId="0" borderId="17" xfId="0" applyFill="1" applyBorder="1" applyAlignment="1">
      <alignment horizontal="left" vertical="top" wrapText="1"/>
    </xf>
    <xf numFmtId="0" fontId="0" fillId="0" borderId="9" xfId="0" applyFill="1" applyBorder="1" applyAlignment="1">
      <alignment horizontal="left" vertical="top" wrapText="1"/>
    </xf>
    <xf numFmtId="0" fontId="22" fillId="0" borderId="9" xfId="0" applyFont="1" applyBorder="1" applyAlignment="1">
      <alignment horizontal="left" vertical="top" wrapText="1"/>
    </xf>
    <xf numFmtId="0" fontId="0" fillId="0" borderId="16" xfId="0" applyFill="1" applyBorder="1" applyAlignment="1">
      <alignment horizontal="left" vertical="top" wrapText="1"/>
    </xf>
    <xf numFmtId="0" fontId="0" fillId="0" borderId="12" xfId="0" applyFill="1" applyBorder="1" applyAlignment="1">
      <alignment horizontal="left" vertical="top" wrapText="1"/>
    </xf>
    <xf numFmtId="0" fontId="0" fillId="0" borderId="19" xfId="0" applyFill="1" applyBorder="1" applyAlignment="1">
      <alignment horizontal="left" vertical="top" wrapText="1"/>
    </xf>
    <xf numFmtId="0" fontId="0" fillId="0" borderId="18" xfId="0" applyFill="1" applyBorder="1" applyAlignment="1">
      <alignment horizontal="left" vertical="top" wrapText="1"/>
    </xf>
    <xf numFmtId="0" fontId="22" fillId="0" borderId="18" xfId="0" applyFont="1" applyBorder="1" applyAlignment="1">
      <alignment horizontal="left" vertical="top" wrapText="1"/>
    </xf>
    <xf numFmtId="0" fontId="0" fillId="0" borderId="17" xfId="0" applyFill="1" applyBorder="1" applyAlignment="1">
      <alignment horizontal="left" vertical="top" wrapText="1"/>
    </xf>
    <xf numFmtId="0" fontId="0" fillId="0" borderId="9" xfId="0" applyFill="1" applyBorder="1" applyAlignment="1">
      <alignment horizontal="left" vertical="top" wrapText="1"/>
    </xf>
    <xf numFmtId="0" fontId="22" fillId="0" borderId="9" xfId="0" applyFont="1" applyBorder="1" applyAlignment="1">
      <alignment horizontal="left" vertical="top" wrapText="1"/>
    </xf>
    <xf numFmtId="0" fontId="0" fillId="0" borderId="0" xfId="0" applyFill="1" applyAlignment="1">
      <alignment wrapText="1"/>
    </xf>
    <xf numFmtId="0" fontId="22" fillId="0" borderId="9" xfId="0" applyFont="1" applyFill="1" applyBorder="1" applyAlignment="1">
      <alignment horizontal="left" vertical="top" wrapText="1"/>
    </xf>
    <xf numFmtId="0" fontId="0" fillId="0" borderId="9" xfId="0" applyNumberFormat="1" applyFill="1" applyBorder="1" applyAlignment="1">
      <alignment horizontal="left" vertical="top" wrapText="1"/>
    </xf>
    <xf numFmtId="0" fontId="0" fillId="0" borderId="9" xfId="0" applyFill="1" applyBorder="1" applyAlignment="1">
      <alignment horizontal="left" vertical="top" wrapText="1"/>
    </xf>
    <xf numFmtId="0" fontId="0" fillId="0" borderId="0" xfId="0" applyFill="1" applyAlignment="1">
      <alignment wrapText="1"/>
    </xf>
    <xf numFmtId="0" fontId="0" fillId="0" borderId="9" xfId="0" applyNumberFormat="1" applyFill="1" applyBorder="1" applyAlignment="1">
      <alignment horizontal="left" vertical="top" wrapText="1"/>
    </xf>
    <xf numFmtId="0" fontId="0" fillId="0" borderId="16" xfId="0" applyFill="1" applyBorder="1" applyAlignment="1">
      <alignment horizontal="left" vertical="top" wrapText="1"/>
    </xf>
    <xf numFmtId="0" fontId="0" fillId="0" borderId="12" xfId="0" applyFill="1" applyBorder="1" applyAlignment="1">
      <alignment horizontal="left" vertical="top" wrapText="1"/>
    </xf>
    <xf numFmtId="0" fontId="0" fillId="0" borderId="19" xfId="0" applyFill="1" applyBorder="1" applyAlignment="1">
      <alignment horizontal="left" vertical="top" wrapText="1"/>
    </xf>
    <xf numFmtId="0" fontId="0" fillId="0" borderId="18" xfId="0" applyFill="1" applyBorder="1" applyAlignment="1">
      <alignment horizontal="left" vertical="top" wrapText="1"/>
    </xf>
    <xf numFmtId="0" fontId="22" fillId="0" borderId="18" xfId="0" applyFont="1" applyBorder="1" applyAlignment="1">
      <alignment horizontal="left" vertical="top" wrapText="1"/>
    </xf>
    <xf numFmtId="0" fontId="0" fillId="0" borderId="17" xfId="0" applyFill="1" applyBorder="1" applyAlignment="1">
      <alignment horizontal="left" vertical="top" wrapText="1"/>
    </xf>
    <xf numFmtId="0" fontId="0" fillId="0" borderId="9" xfId="0" applyFill="1" applyBorder="1" applyAlignment="1">
      <alignment horizontal="left" vertical="top" wrapText="1"/>
    </xf>
    <xf numFmtId="0" fontId="22" fillId="0" borderId="9" xfId="0" applyFont="1" applyBorder="1" applyAlignment="1">
      <alignment horizontal="left" vertical="top" wrapText="1"/>
    </xf>
    <xf numFmtId="0" fontId="0" fillId="0" borderId="0" xfId="0" applyFill="1" applyAlignment="1">
      <alignment wrapText="1"/>
    </xf>
    <xf numFmtId="0" fontId="0" fillId="34" borderId="17" xfId="0" applyFill="1" applyBorder="1" applyAlignment="1">
      <alignment horizontal="left" vertical="top" wrapText="1"/>
    </xf>
    <xf numFmtId="0" fontId="0" fillId="0" borderId="16" xfId="0" applyFill="1" applyBorder="1" applyAlignment="1">
      <alignment horizontal="left" vertical="top"/>
    </xf>
    <xf numFmtId="0" fontId="0" fillId="0" borderId="12" xfId="0" applyFill="1" applyBorder="1" applyAlignment="1">
      <alignment horizontal="left" vertical="top"/>
    </xf>
    <xf numFmtId="0" fontId="0" fillId="0" borderId="19" xfId="0" applyFill="1" applyBorder="1" applyAlignment="1">
      <alignment horizontal="left" vertical="top"/>
    </xf>
    <xf numFmtId="0" fontId="0" fillId="0" borderId="9" xfId="0" applyFill="1" applyBorder="1" applyAlignment="1">
      <alignment horizontal="left" vertical="top"/>
    </xf>
    <xf numFmtId="0" fontId="0" fillId="0" borderId="18" xfId="0" applyFill="1" applyBorder="1" applyAlignment="1">
      <alignment horizontal="left" vertical="top"/>
    </xf>
    <xf numFmtId="0" fontId="0" fillId="0" borderId="17" xfId="0" applyFill="1" applyBorder="1" applyAlignment="1">
      <alignment horizontal="left" vertical="top"/>
    </xf>
    <xf numFmtId="0" fontId="0" fillId="0" borderId="18" xfId="0" applyFont="1" applyBorder="1" applyAlignment="1">
      <alignment horizontal="left" vertical="top" wrapText="1"/>
    </xf>
    <xf numFmtId="0" fontId="22" fillId="0" borderId="18" xfId="0" applyFont="1" applyBorder="1" applyAlignment="1">
      <alignment horizontal="left" vertical="top" wrapText="1"/>
    </xf>
    <xf numFmtId="0" fontId="0" fillId="0" borderId="17" xfId="0" applyFill="1" applyBorder="1" applyAlignment="1">
      <alignment horizontal="left" vertical="top" wrapText="1"/>
    </xf>
    <xf numFmtId="0" fontId="0" fillId="0" borderId="9" xfId="0" applyFont="1" applyFill="1" applyBorder="1" applyAlignment="1">
      <alignment horizontal="left" vertical="top" wrapText="1"/>
    </xf>
    <xf numFmtId="0" fontId="22" fillId="0" borderId="9" xfId="0" applyFont="1" applyBorder="1" applyAlignment="1">
      <alignment horizontal="left" vertical="top" wrapText="1"/>
    </xf>
    <xf numFmtId="0" fontId="0" fillId="34" borderId="9" xfId="0" applyFont="1" applyFill="1" applyBorder="1" applyAlignment="1">
      <alignment horizontal="left" vertical="top" wrapText="1"/>
    </xf>
    <xf numFmtId="0" fontId="0" fillId="0" borderId="0" xfId="0" applyFill="1" applyAlignment="1">
      <alignment wrapText="1"/>
    </xf>
    <xf numFmtId="0" fontId="22" fillId="0" borderId="18" xfId="0" applyFont="1" applyFill="1" applyBorder="1" applyAlignment="1">
      <alignment horizontal="left" vertical="top" wrapText="1"/>
    </xf>
    <xf numFmtId="0" fontId="0" fillId="0" borderId="16" xfId="0" applyNumberFormat="1" applyFill="1" applyBorder="1" applyAlignment="1">
      <alignment horizontal="left" vertical="top" wrapText="1"/>
    </xf>
    <xf numFmtId="0" fontId="0" fillId="0" borderId="12" xfId="0" applyNumberFormat="1" applyFill="1" applyBorder="1" applyAlignment="1">
      <alignment horizontal="left" vertical="top" wrapText="1"/>
    </xf>
    <xf numFmtId="0" fontId="0" fillId="0" borderId="19" xfId="0" applyNumberFormat="1" applyFill="1" applyBorder="1" applyAlignment="1">
      <alignment horizontal="left" vertical="top" wrapText="1"/>
    </xf>
    <xf numFmtId="0" fontId="0" fillId="0" borderId="18" xfId="0" applyNumberFormat="1" applyFill="1" applyBorder="1" applyAlignment="1">
      <alignment horizontal="left" vertical="top" wrapText="1"/>
    </xf>
    <xf numFmtId="0" fontId="0" fillId="0" borderId="17" xfId="0" applyNumberFormat="1" applyFill="1" applyBorder="1" applyAlignment="1">
      <alignment horizontal="left" vertical="top" wrapText="1"/>
    </xf>
    <xf numFmtId="0" fontId="0" fillId="0" borderId="9" xfId="0" applyNumberFormat="1" applyFill="1" applyBorder="1" applyAlignment="1">
      <alignment horizontal="left" vertical="top" wrapText="1"/>
    </xf>
    <xf numFmtId="0" fontId="22" fillId="0" borderId="18" xfId="0" applyFont="1" applyBorder="1" applyAlignment="1">
      <alignment horizontal="left" vertical="top" wrapText="1"/>
    </xf>
    <xf numFmtId="0" fontId="0" fillId="0" borderId="0" xfId="0" applyFill="1"/>
    <xf numFmtId="0" fontId="22" fillId="0" borderId="18" xfId="0" applyFont="1" applyFill="1" applyBorder="1" applyAlignment="1">
      <alignment horizontal="left" vertical="top" wrapText="1"/>
    </xf>
    <xf numFmtId="0" fontId="0" fillId="0" borderId="12" xfId="0" applyNumberFormat="1" applyFill="1" applyBorder="1" applyAlignment="1">
      <alignment horizontal="left" vertical="top" wrapText="1"/>
    </xf>
    <xf numFmtId="0" fontId="0" fillId="0" borderId="19" xfId="0" applyNumberFormat="1" applyFill="1" applyBorder="1" applyAlignment="1">
      <alignment horizontal="left" vertical="top" wrapText="1"/>
    </xf>
    <xf numFmtId="0" fontId="0" fillId="0" borderId="18" xfId="0" applyNumberFormat="1" applyFill="1" applyBorder="1" applyAlignment="1">
      <alignment horizontal="left" vertical="top" wrapText="1"/>
    </xf>
    <xf numFmtId="0" fontId="0" fillId="0" borderId="9" xfId="0" applyNumberFormat="1" applyFill="1" applyBorder="1" applyAlignment="1">
      <alignment horizontal="left" vertical="top"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6" xfId="0" applyFill="1" applyBorder="1" applyAlignment="1">
      <alignment horizontal="left" vertical="top" wrapText="1"/>
    </xf>
    <xf numFmtId="0" fontId="0" fillId="0" borderId="12" xfId="0" applyFill="1" applyBorder="1" applyAlignment="1">
      <alignment horizontal="left" vertical="top" wrapText="1"/>
    </xf>
    <xf numFmtId="0" fontId="0" fillId="0" borderId="17" xfId="0" applyFill="1" applyBorder="1" applyAlignment="1">
      <alignment horizontal="left" vertical="top" wrapText="1"/>
    </xf>
    <xf numFmtId="0" fontId="0" fillId="0" borderId="9" xfId="0" applyFill="1" applyBorder="1" applyAlignment="1">
      <alignment horizontal="left" vertical="top" wrapText="1"/>
    </xf>
    <xf numFmtId="0" fontId="0" fillId="0" borderId="0" xfId="0" applyNumberFormat="1" applyFill="1" applyAlignment="1">
      <alignment wrapText="1"/>
    </xf>
    <xf numFmtId="0" fontId="22" fillId="0" borderId="9" xfId="0" applyFont="1" applyFill="1" applyBorder="1" applyAlignment="1">
      <alignment horizontal="left" vertical="top" wrapText="1"/>
    </xf>
    <xf numFmtId="0" fontId="25" fillId="0" borderId="9" xfId="0" applyFont="1" applyFill="1"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0" fillId="0" borderId="19"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8" xfId="0" applyFont="1" applyFill="1" applyBorder="1" applyAlignment="1">
      <alignment horizontal="left" vertical="top" wrapText="1"/>
    </xf>
    <xf numFmtId="0" fontId="0" fillId="0" borderId="18" xfId="0" applyFill="1" applyBorder="1" applyAlignment="1">
      <alignment horizontal="left" vertical="top" wrapText="1"/>
    </xf>
    <xf numFmtId="0" fontId="22" fillId="0" borderId="18" xfId="0" applyFont="1" applyBorder="1" applyAlignment="1">
      <alignment horizontal="left" vertical="top" wrapText="1"/>
    </xf>
    <xf numFmtId="0" fontId="0" fillId="0" borderId="17" xfId="0" applyFill="1" applyBorder="1" applyAlignment="1">
      <alignment horizontal="left" vertical="top" wrapText="1"/>
    </xf>
    <xf numFmtId="0" fontId="0" fillId="0" borderId="9" xfId="0" applyFill="1" applyBorder="1" applyAlignment="1">
      <alignment horizontal="left" vertical="top" wrapText="1"/>
    </xf>
    <xf numFmtId="0" fontId="0" fillId="0" borderId="9" xfId="0" applyBorder="1" applyAlignment="1">
      <alignment horizontal="left" vertical="top" wrapText="1"/>
    </xf>
    <xf numFmtId="0" fontId="0" fillId="0" borderId="0" xfId="0" applyFill="1" applyAlignment="1">
      <alignment wrapText="1"/>
    </xf>
    <xf numFmtId="0" fontId="0" fillId="0" borderId="0" xfId="0" applyAlignment="1">
      <alignment wrapText="1"/>
    </xf>
    <xf numFmtId="0" fontId="22" fillId="0" borderId="18" xfId="0" applyFont="1" applyFill="1" applyBorder="1" applyAlignment="1">
      <alignment horizontal="left" vertical="top" wrapText="1"/>
    </xf>
    <xf numFmtId="0" fontId="25" fillId="0" borderId="18" xfId="0" applyFont="1" applyFill="1" applyBorder="1" applyAlignment="1">
      <alignment horizontal="left" vertical="top" wrapText="1"/>
    </xf>
    <xf numFmtId="0" fontId="2" fillId="0" borderId="9" xfId="0" applyFont="1" applyBorder="1" applyAlignment="1">
      <alignment horizontal="left" vertical="top" wrapText="1"/>
    </xf>
    <xf numFmtId="0" fontId="0" fillId="0" borderId="16" xfId="0" applyFill="1" applyBorder="1" applyAlignment="1">
      <alignment horizontal="left" vertical="top" wrapText="1"/>
    </xf>
    <xf numFmtId="0" fontId="0" fillId="0" borderId="12" xfId="0" applyFill="1" applyBorder="1" applyAlignment="1">
      <alignment horizontal="left" vertical="top" wrapText="1"/>
    </xf>
    <xf numFmtId="0" fontId="0" fillId="0" borderId="19" xfId="0" applyFill="1" applyBorder="1" applyAlignment="1">
      <alignment horizontal="left" vertical="top" wrapText="1"/>
    </xf>
    <xf numFmtId="0" fontId="0" fillId="0" borderId="18" xfId="0" applyFill="1" applyBorder="1" applyAlignment="1">
      <alignment horizontal="left" vertical="top" wrapText="1"/>
    </xf>
    <xf numFmtId="0" fontId="22" fillId="0" borderId="18" xfId="0" applyFont="1" applyBorder="1" applyAlignment="1">
      <alignment horizontal="left" vertical="top" wrapText="1"/>
    </xf>
    <xf numFmtId="0" fontId="0" fillId="0" borderId="17" xfId="0" applyFill="1" applyBorder="1" applyAlignment="1">
      <alignment horizontal="left" vertical="top" wrapText="1"/>
    </xf>
    <xf numFmtId="0" fontId="0" fillId="0" borderId="9" xfId="0" applyFill="1" applyBorder="1" applyAlignment="1">
      <alignment horizontal="left" vertical="top" wrapText="1"/>
    </xf>
    <xf numFmtId="0" fontId="0" fillId="0" borderId="0" xfId="0" applyFill="1" applyAlignment="1">
      <alignment wrapText="1"/>
    </xf>
    <xf numFmtId="0" fontId="22" fillId="0" borderId="18" xfId="0" applyFont="1" applyFill="1" applyBorder="1" applyAlignment="1">
      <alignment horizontal="left" vertical="top" wrapText="1"/>
    </xf>
    <xf numFmtId="0" fontId="2" fillId="0" borderId="18" xfId="0" applyFont="1" applyFill="1" applyBorder="1" applyAlignment="1">
      <alignment horizontal="left" vertical="top" wrapText="1"/>
    </xf>
    <xf numFmtId="0" fontId="22" fillId="0" borderId="9" xfId="0" applyFont="1" applyBorder="1" applyAlignment="1">
      <alignment horizontal="left" vertical="top" wrapText="1"/>
    </xf>
    <xf numFmtId="0" fontId="23" fillId="0" borderId="9" xfId="0" applyFont="1" applyBorder="1" applyAlignment="1">
      <alignment horizontal="left" vertical="top" wrapText="1"/>
    </xf>
    <xf numFmtId="0" fontId="24" fillId="0" borderId="9" xfId="0" applyFont="1" applyBorder="1" applyAlignment="1">
      <alignment horizontal="left" vertical="top" wrapText="1"/>
    </xf>
    <xf numFmtId="0" fontId="0" fillId="0" borderId="9" xfId="0" applyBorder="1" applyAlignment="1">
      <alignment horizontal="left" vertical="top" wrapText="1"/>
    </xf>
    <xf numFmtId="0" fontId="0" fillId="0" borderId="0" xfId="0" applyFill="1" applyAlignment="1">
      <alignment wrapText="1"/>
    </xf>
    <xf numFmtId="0" fontId="25" fillId="0" borderId="9" xfId="0" applyFont="1" applyBorder="1" applyAlignment="1">
      <alignment horizontal="left" vertical="top" wrapText="1"/>
    </xf>
    <xf numFmtId="0" fontId="0" fillId="0" borderId="0" xfId="0" applyAlignment="1">
      <alignment horizontal="left" vertical="top"/>
    </xf>
    <xf numFmtId="0" fontId="0" fillId="0" borderId="18" xfId="0" applyNumberFormat="1" applyFont="1" applyFill="1" applyBorder="1" applyAlignment="1">
      <alignment horizontal="left" vertical="top" wrapText="1"/>
    </xf>
  </cellXfs>
  <cellStyles count="2336">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29"/>
    <cellStyle name="Explanatory Text 2" xfId="30"/>
    <cellStyle name="Followed Hyperlink" xfId="453" builtinId="9" hidden="1"/>
    <cellStyle name="Followed Hyperlink" xfId="461" builtinId="9" hidden="1"/>
    <cellStyle name="Followed Hyperlink" xfId="469" builtinId="9" hidden="1"/>
    <cellStyle name="Followed Hyperlink" xfId="477" builtinId="9" hidden="1"/>
    <cellStyle name="Followed Hyperlink" xfId="485" builtinId="9" hidden="1"/>
    <cellStyle name="Followed Hyperlink" xfId="493" builtinId="9" hidden="1"/>
    <cellStyle name="Followed Hyperlink" xfId="501" builtinId="9" hidden="1"/>
    <cellStyle name="Followed Hyperlink" xfId="509" builtinId="9" hidden="1"/>
    <cellStyle name="Followed Hyperlink" xfId="517" builtinId="9" hidden="1"/>
    <cellStyle name="Followed Hyperlink" xfId="525" builtinId="9" hidden="1"/>
    <cellStyle name="Followed Hyperlink" xfId="533" builtinId="9" hidden="1"/>
    <cellStyle name="Followed Hyperlink" xfId="541" builtinId="9" hidden="1"/>
    <cellStyle name="Followed Hyperlink" xfId="549" builtinId="9" hidden="1"/>
    <cellStyle name="Followed Hyperlink" xfId="557" builtinId="9" hidden="1"/>
    <cellStyle name="Followed Hyperlink" xfId="565" builtinId="9" hidden="1"/>
    <cellStyle name="Followed Hyperlink" xfId="573" builtinId="9" hidden="1"/>
    <cellStyle name="Followed Hyperlink" xfId="581" builtinId="9" hidden="1"/>
    <cellStyle name="Followed Hyperlink" xfId="589" builtinId="9" hidden="1"/>
    <cellStyle name="Followed Hyperlink" xfId="597" builtinId="9" hidden="1"/>
    <cellStyle name="Followed Hyperlink" xfId="605" builtinId="9" hidden="1"/>
    <cellStyle name="Followed Hyperlink" xfId="613" builtinId="9" hidden="1"/>
    <cellStyle name="Followed Hyperlink" xfId="621" builtinId="9" hidden="1"/>
    <cellStyle name="Followed Hyperlink" xfId="629" builtinId="9" hidden="1"/>
    <cellStyle name="Followed Hyperlink" xfId="637" builtinId="9" hidden="1"/>
    <cellStyle name="Followed Hyperlink" xfId="645" builtinId="9" hidden="1"/>
    <cellStyle name="Followed Hyperlink" xfId="653" builtinId="9" hidden="1"/>
    <cellStyle name="Followed Hyperlink" xfId="661" builtinId="9" hidden="1"/>
    <cellStyle name="Followed Hyperlink" xfId="669" builtinId="9" hidden="1"/>
    <cellStyle name="Followed Hyperlink" xfId="677" builtinId="9" hidden="1"/>
    <cellStyle name="Followed Hyperlink" xfId="685" builtinId="9" hidden="1"/>
    <cellStyle name="Followed Hyperlink" xfId="693" builtinId="9" hidden="1"/>
    <cellStyle name="Followed Hyperlink" xfId="701" builtinId="9" hidden="1"/>
    <cellStyle name="Followed Hyperlink" xfId="709" builtinId="9" hidden="1"/>
    <cellStyle name="Followed Hyperlink" xfId="717" builtinId="9" hidden="1"/>
    <cellStyle name="Followed Hyperlink" xfId="725" builtinId="9" hidden="1"/>
    <cellStyle name="Followed Hyperlink" xfId="733" builtinId="9" hidden="1"/>
    <cellStyle name="Followed Hyperlink" xfId="741" builtinId="9" hidden="1"/>
    <cellStyle name="Followed Hyperlink" xfId="749" builtinId="9" hidden="1"/>
    <cellStyle name="Followed Hyperlink" xfId="757" builtinId="9" hidden="1"/>
    <cellStyle name="Followed Hyperlink" xfId="765" builtinId="9" hidden="1"/>
    <cellStyle name="Followed Hyperlink" xfId="773" builtinId="9" hidden="1"/>
    <cellStyle name="Followed Hyperlink" xfId="781" builtinId="9" hidden="1"/>
    <cellStyle name="Followed Hyperlink" xfId="789" builtinId="9" hidden="1"/>
    <cellStyle name="Followed Hyperlink" xfId="797" builtinId="9" hidden="1"/>
    <cellStyle name="Followed Hyperlink" xfId="805" builtinId="9" hidden="1"/>
    <cellStyle name="Followed Hyperlink" xfId="813" builtinId="9" hidden="1"/>
    <cellStyle name="Followed Hyperlink" xfId="821" builtinId="9" hidden="1"/>
    <cellStyle name="Followed Hyperlink" xfId="829" builtinId="9" hidden="1"/>
    <cellStyle name="Followed Hyperlink" xfId="837" builtinId="9" hidden="1"/>
    <cellStyle name="Followed Hyperlink" xfId="845" builtinId="9" hidden="1"/>
    <cellStyle name="Followed Hyperlink" xfId="853" builtinId="9" hidden="1"/>
    <cellStyle name="Followed Hyperlink" xfId="861" builtinId="9" hidden="1"/>
    <cellStyle name="Followed Hyperlink" xfId="869" builtinId="9" hidden="1"/>
    <cellStyle name="Followed Hyperlink" xfId="877" builtinId="9" hidden="1"/>
    <cellStyle name="Followed Hyperlink" xfId="885" builtinId="9" hidden="1"/>
    <cellStyle name="Followed Hyperlink" xfId="893" builtinId="9" hidden="1"/>
    <cellStyle name="Followed Hyperlink" xfId="901" builtinId="9" hidden="1"/>
    <cellStyle name="Followed Hyperlink" xfId="909" builtinId="9" hidden="1"/>
    <cellStyle name="Followed Hyperlink" xfId="917" builtinId="9" hidden="1"/>
    <cellStyle name="Followed Hyperlink" xfId="925" builtinId="9" hidden="1"/>
    <cellStyle name="Followed Hyperlink" xfId="933" builtinId="9" hidden="1"/>
    <cellStyle name="Followed Hyperlink" xfId="941" builtinId="9" hidden="1"/>
    <cellStyle name="Followed Hyperlink" xfId="949" builtinId="9" hidden="1"/>
    <cellStyle name="Followed Hyperlink" xfId="957" builtinId="9" hidden="1"/>
    <cellStyle name="Followed Hyperlink" xfId="965" builtinId="9" hidden="1"/>
    <cellStyle name="Followed Hyperlink" xfId="973" builtinId="9" hidden="1"/>
    <cellStyle name="Followed Hyperlink" xfId="981" builtinId="9" hidden="1"/>
    <cellStyle name="Followed Hyperlink" xfId="989" builtinId="9" hidden="1"/>
    <cellStyle name="Followed Hyperlink" xfId="997" builtinId="9" hidden="1"/>
    <cellStyle name="Followed Hyperlink" xfId="1005" builtinId="9" hidden="1"/>
    <cellStyle name="Followed Hyperlink" xfId="1013" builtinId="9" hidden="1"/>
    <cellStyle name="Followed Hyperlink" xfId="1021" builtinId="9" hidden="1"/>
    <cellStyle name="Followed Hyperlink" xfId="1029" builtinId="9" hidden="1"/>
    <cellStyle name="Followed Hyperlink" xfId="1037" builtinId="9" hidden="1"/>
    <cellStyle name="Followed Hyperlink" xfId="1045" builtinId="9" hidden="1"/>
    <cellStyle name="Followed Hyperlink" xfId="1053" builtinId="9" hidden="1"/>
    <cellStyle name="Followed Hyperlink" xfId="1061" builtinId="9" hidden="1"/>
    <cellStyle name="Followed Hyperlink" xfId="1069" builtinId="9" hidden="1"/>
    <cellStyle name="Followed Hyperlink" xfId="1077" builtinId="9" hidden="1"/>
    <cellStyle name="Followed Hyperlink" xfId="1085" builtinId="9" hidden="1"/>
    <cellStyle name="Followed Hyperlink" xfId="1093" builtinId="9" hidden="1"/>
    <cellStyle name="Followed Hyperlink" xfId="1101" builtinId="9" hidden="1"/>
    <cellStyle name="Followed Hyperlink" xfId="1109" builtinId="9" hidden="1"/>
    <cellStyle name="Followed Hyperlink" xfId="1117" builtinId="9" hidden="1"/>
    <cellStyle name="Followed Hyperlink" xfId="1125" builtinId="9" hidden="1"/>
    <cellStyle name="Followed Hyperlink" xfId="1133" builtinId="9" hidden="1"/>
    <cellStyle name="Followed Hyperlink" xfId="1141" builtinId="9" hidden="1"/>
    <cellStyle name="Followed Hyperlink" xfId="1149" builtinId="9" hidden="1"/>
    <cellStyle name="Followed Hyperlink" xfId="1157" builtinId="9" hidden="1"/>
    <cellStyle name="Followed Hyperlink" xfId="1165" builtinId="9" hidden="1"/>
    <cellStyle name="Followed Hyperlink" xfId="1173" builtinId="9" hidden="1"/>
    <cellStyle name="Followed Hyperlink" xfId="1181" builtinId="9" hidden="1"/>
    <cellStyle name="Followed Hyperlink" xfId="1189" builtinId="9" hidden="1"/>
    <cellStyle name="Followed Hyperlink" xfId="1197" builtinId="9" hidden="1"/>
    <cellStyle name="Followed Hyperlink" xfId="1205" builtinId="9" hidden="1"/>
    <cellStyle name="Followed Hyperlink" xfId="1213" builtinId="9" hidden="1"/>
    <cellStyle name="Followed Hyperlink" xfId="1221" builtinId="9" hidden="1"/>
    <cellStyle name="Followed Hyperlink" xfId="1229" builtinId="9" hidden="1"/>
    <cellStyle name="Followed Hyperlink" xfId="1237" builtinId="9" hidden="1"/>
    <cellStyle name="Followed Hyperlink" xfId="1245" builtinId="9" hidden="1"/>
    <cellStyle name="Followed Hyperlink" xfId="1253" builtinId="9" hidden="1"/>
    <cellStyle name="Followed Hyperlink" xfId="1261" builtinId="9" hidden="1"/>
    <cellStyle name="Followed Hyperlink" xfId="1269" builtinId="9" hidden="1"/>
    <cellStyle name="Followed Hyperlink" xfId="1277" builtinId="9" hidden="1"/>
    <cellStyle name="Followed Hyperlink" xfId="1285" builtinId="9" hidden="1"/>
    <cellStyle name="Followed Hyperlink" xfId="1293" builtinId="9" hidden="1"/>
    <cellStyle name="Followed Hyperlink" xfId="1301" builtinId="9" hidden="1"/>
    <cellStyle name="Followed Hyperlink" xfId="1309" builtinId="9" hidden="1"/>
    <cellStyle name="Followed Hyperlink" xfId="1317" builtinId="9" hidden="1"/>
    <cellStyle name="Followed Hyperlink" xfId="1325" builtinId="9" hidden="1"/>
    <cellStyle name="Followed Hyperlink" xfId="1333" builtinId="9" hidden="1"/>
    <cellStyle name="Followed Hyperlink" xfId="1341" builtinId="9" hidden="1"/>
    <cellStyle name="Followed Hyperlink" xfId="1349" builtinId="9" hidden="1"/>
    <cellStyle name="Followed Hyperlink" xfId="1357" builtinId="9" hidden="1"/>
    <cellStyle name="Followed Hyperlink" xfId="1365" builtinId="9" hidden="1"/>
    <cellStyle name="Followed Hyperlink" xfId="1373" builtinId="9" hidden="1"/>
    <cellStyle name="Followed Hyperlink" xfId="1381" builtinId="9" hidden="1"/>
    <cellStyle name="Followed Hyperlink" xfId="1389" builtinId="9" hidden="1"/>
    <cellStyle name="Followed Hyperlink" xfId="1397" builtinId="9" hidden="1"/>
    <cellStyle name="Followed Hyperlink" xfId="1405" builtinId="9" hidden="1"/>
    <cellStyle name="Followed Hyperlink" xfId="1413" builtinId="9" hidden="1"/>
    <cellStyle name="Followed Hyperlink" xfId="1421" builtinId="9" hidden="1"/>
    <cellStyle name="Followed Hyperlink" xfId="1429" builtinId="9" hidden="1"/>
    <cellStyle name="Followed Hyperlink" xfId="1437" builtinId="9" hidden="1"/>
    <cellStyle name="Followed Hyperlink" xfId="1445" builtinId="9" hidden="1"/>
    <cellStyle name="Followed Hyperlink" xfId="1453" builtinId="9" hidden="1"/>
    <cellStyle name="Followed Hyperlink" xfId="1461" builtinId="9" hidden="1"/>
    <cellStyle name="Followed Hyperlink" xfId="1469" builtinId="9" hidden="1"/>
    <cellStyle name="Followed Hyperlink" xfId="1477" builtinId="9" hidden="1"/>
    <cellStyle name="Followed Hyperlink" xfId="1485" builtinId="9" hidden="1"/>
    <cellStyle name="Followed Hyperlink" xfId="1493" builtinId="9" hidden="1"/>
    <cellStyle name="Followed Hyperlink" xfId="1501" builtinId="9" hidden="1"/>
    <cellStyle name="Followed Hyperlink" xfId="1509" builtinId="9" hidden="1"/>
    <cellStyle name="Followed Hyperlink" xfId="1517" builtinId="9" hidden="1"/>
    <cellStyle name="Followed Hyperlink" xfId="1525" builtinId="9" hidden="1"/>
    <cellStyle name="Followed Hyperlink" xfId="1533" builtinId="9" hidden="1"/>
    <cellStyle name="Followed Hyperlink" xfId="1541" builtinId="9" hidden="1"/>
    <cellStyle name="Followed Hyperlink" xfId="1549" builtinId="9" hidden="1"/>
    <cellStyle name="Followed Hyperlink" xfId="1557" builtinId="9" hidden="1"/>
    <cellStyle name="Followed Hyperlink" xfId="1565" builtinId="9" hidden="1"/>
    <cellStyle name="Followed Hyperlink" xfId="1573" builtinId="9" hidden="1"/>
    <cellStyle name="Followed Hyperlink" xfId="1581" builtinId="9" hidden="1"/>
    <cellStyle name="Followed Hyperlink" xfId="1589" builtinId="9" hidden="1"/>
    <cellStyle name="Followed Hyperlink" xfId="1597" builtinId="9" hidden="1"/>
    <cellStyle name="Followed Hyperlink" xfId="1605" builtinId="9" hidden="1"/>
    <cellStyle name="Followed Hyperlink" xfId="1613" builtinId="9" hidden="1"/>
    <cellStyle name="Followed Hyperlink" xfId="1621" builtinId="9" hidden="1"/>
    <cellStyle name="Followed Hyperlink" xfId="1629" builtinId="9" hidden="1"/>
    <cellStyle name="Followed Hyperlink" xfId="1637" builtinId="9" hidden="1"/>
    <cellStyle name="Followed Hyperlink" xfId="1645" builtinId="9" hidden="1"/>
    <cellStyle name="Followed Hyperlink" xfId="1653" builtinId="9" hidden="1"/>
    <cellStyle name="Followed Hyperlink" xfId="1661" builtinId="9" hidden="1"/>
    <cellStyle name="Followed Hyperlink" xfId="1669" builtinId="9" hidden="1"/>
    <cellStyle name="Followed Hyperlink" xfId="1677" builtinId="9" hidden="1"/>
    <cellStyle name="Followed Hyperlink" xfId="1685" builtinId="9" hidden="1"/>
    <cellStyle name="Followed Hyperlink" xfId="1693" builtinId="9" hidden="1"/>
    <cellStyle name="Followed Hyperlink" xfId="1701" builtinId="9" hidden="1"/>
    <cellStyle name="Followed Hyperlink" xfId="1709" builtinId="9" hidden="1"/>
    <cellStyle name="Followed Hyperlink" xfId="1717" builtinId="9" hidden="1"/>
    <cellStyle name="Followed Hyperlink" xfId="1725" builtinId="9" hidden="1"/>
    <cellStyle name="Followed Hyperlink" xfId="1733" builtinId="9" hidden="1"/>
    <cellStyle name="Followed Hyperlink" xfId="1741" builtinId="9" hidden="1"/>
    <cellStyle name="Followed Hyperlink" xfId="1749" builtinId="9" hidden="1"/>
    <cellStyle name="Followed Hyperlink" xfId="1757" builtinId="9" hidden="1"/>
    <cellStyle name="Followed Hyperlink" xfId="1765" builtinId="9" hidden="1"/>
    <cellStyle name="Followed Hyperlink" xfId="1773" builtinId="9" hidden="1"/>
    <cellStyle name="Followed Hyperlink" xfId="1781" builtinId="9" hidden="1"/>
    <cellStyle name="Followed Hyperlink" xfId="1789" builtinId="9" hidden="1"/>
    <cellStyle name="Followed Hyperlink" xfId="1797" builtinId="9" hidden="1"/>
    <cellStyle name="Followed Hyperlink" xfId="1805" builtinId="9" hidden="1"/>
    <cellStyle name="Followed Hyperlink" xfId="1813" builtinId="9" hidden="1"/>
    <cellStyle name="Followed Hyperlink" xfId="1821" builtinId="9" hidden="1"/>
    <cellStyle name="Followed Hyperlink" xfId="1829" builtinId="9" hidden="1"/>
    <cellStyle name="Followed Hyperlink" xfId="1837" builtinId="9" hidden="1"/>
    <cellStyle name="Followed Hyperlink" xfId="1845" builtinId="9" hidden="1"/>
    <cellStyle name="Followed Hyperlink" xfId="1853" builtinId="9" hidden="1"/>
    <cellStyle name="Followed Hyperlink" xfId="1861" builtinId="9" hidden="1"/>
    <cellStyle name="Followed Hyperlink" xfId="1869" builtinId="9" hidden="1"/>
    <cellStyle name="Followed Hyperlink" xfId="1877" builtinId="9" hidden="1"/>
    <cellStyle name="Followed Hyperlink" xfId="1885" builtinId="9" hidden="1"/>
    <cellStyle name="Followed Hyperlink" xfId="1893" builtinId="9" hidden="1"/>
    <cellStyle name="Followed Hyperlink" xfId="1901" builtinId="9" hidden="1"/>
    <cellStyle name="Followed Hyperlink" xfId="1909" builtinId="9" hidden="1"/>
    <cellStyle name="Followed Hyperlink" xfId="1917" builtinId="9" hidden="1"/>
    <cellStyle name="Followed Hyperlink" xfId="1925" builtinId="9" hidden="1"/>
    <cellStyle name="Followed Hyperlink" xfId="1933" builtinId="9" hidden="1"/>
    <cellStyle name="Followed Hyperlink" xfId="1941" builtinId="9" hidden="1"/>
    <cellStyle name="Followed Hyperlink" xfId="1949" builtinId="9" hidden="1"/>
    <cellStyle name="Followed Hyperlink" xfId="1957" builtinId="9" hidden="1"/>
    <cellStyle name="Followed Hyperlink" xfId="1965" builtinId="9" hidden="1"/>
    <cellStyle name="Followed Hyperlink" xfId="1973" builtinId="9" hidden="1"/>
    <cellStyle name="Followed Hyperlink" xfId="1981" builtinId="9" hidden="1"/>
    <cellStyle name="Followed Hyperlink" xfId="1989" builtinId="9" hidden="1"/>
    <cellStyle name="Followed Hyperlink" xfId="1997" builtinId="9" hidden="1"/>
    <cellStyle name="Followed Hyperlink" xfId="2005" builtinId="9" hidden="1"/>
    <cellStyle name="Followed Hyperlink" xfId="2013" builtinId="9" hidden="1"/>
    <cellStyle name="Followed Hyperlink" xfId="2021" builtinId="9" hidden="1"/>
    <cellStyle name="Followed Hyperlink" xfId="2029" builtinId="9" hidden="1"/>
    <cellStyle name="Followed Hyperlink" xfId="2037" builtinId="9" hidden="1"/>
    <cellStyle name="Followed Hyperlink" xfId="2045" builtinId="9" hidden="1"/>
    <cellStyle name="Followed Hyperlink" xfId="2053" builtinId="9" hidden="1"/>
    <cellStyle name="Followed Hyperlink" xfId="2061" builtinId="9" hidden="1"/>
    <cellStyle name="Followed Hyperlink" xfId="2069" builtinId="9" hidden="1"/>
    <cellStyle name="Followed Hyperlink" xfId="2077" builtinId="9" hidden="1"/>
    <cellStyle name="Followed Hyperlink" xfId="2085" builtinId="9" hidden="1"/>
    <cellStyle name="Followed Hyperlink" xfId="2093" builtinId="9" hidden="1"/>
    <cellStyle name="Followed Hyperlink" xfId="2101" builtinId="9" hidden="1"/>
    <cellStyle name="Followed Hyperlink" xfId="2109" builtinId="9" hidden="1"/>
    <cellStyle name="Followed Hyperlink" xfId="2117" builtinId="9" hidden="1"/>
    <cellStyle name="Followed Hyperlink" xfId="2125" builtinId="9" hidden="1"/>
    <cellStyle name="Followed Hyperlink" xfId="2133" builtinId="9" hidden="1"/>
    <cellStyle name="Followed Hyperlink" xfId="2141" builtinId="9" hidden="1"/>
    <cellStyle name="Followed Hyperlink" xfId="2149" builtinId="9" hidden="1"/>
    <cellStyle name="Followed Hyperlink" xfId="2157" builtinId="9" hidden="1"/>
    <cellStyle name="Followed Hyperlink" xfId="2165" builtinId="9" hidden="1"/>
    <cellStyle name="Followed Hyperlink" xfId="2173" builtinId="9" hidden="1"/>
    <cellStyle name="Followed Hyperlink" xfId="2181" builtinId="9" hidden="1"/>
    <cellStyle name="Followed Hyperlink" xfId="2189" builtinId="9" hidden="1"/>
    <cellStyle name="Followed Hyperlink" xfId="2197" builtinId="9" hidden="1"/>
    <cellStyle name="Followed Hyperlink" xfId="2205" builtinId="9" hidden="1"/>
    <cellStyle name="Followed Hyperlink" xfId="2213" builtinId="9" hidden="1"/>
    <cellStyle name="Followed Hyperlink" xfId="2221" builtinId="9" hidden="1"/>
    <cellStyle name="Followed Hyperlink" xfId="2229" builtinId="9" hidden="1"/>
    <cellStyle name="Followed Hyperlink" xfId="2237" builtinId="9" hidden="1"/>
    <cellStyle name="Followed Hyperlink" xfId="2245" builtinId="9" hidden="1"/>
    <cellStyle name="Followed Hyperlink" xfId="2253" builtinId="9" hidden="1"/>
    <cellStyle name="Followed Hyperlink" xfId="2261" builtinId="9" hidden="1"/>
    <cellStyle name="Followed Hyperlink" xfId="2269" builtinId="9" hidden="1"/>
    <cellStyle name="Followed Hyperlink" xfId="2277" builtinId="9" hidden="1"/>
    <cellStyle name="Followed Hyperlink" xfId="2285" builtinId="9" hidden="1"/>
    <cellStyle name="Followed Hyperlink" xfId="2293" builtinId="9" hidden="1"/>
    <cellStyle name="Followed Hyperlink" xfId="2301" builtinId="9" hidden="1"/>
    <cellStyle name="Followed Hyperlink" xfId="2309" builtinId="9" hidden="1"/>
    <cellStyle name="Followed Hyperlink" xfId="2317" builtinId="9" hidden="1"/>
    <cellStyle name="Followed Hyperlink" xfId="2325" builtinId="9" hidden="1"/>
    <cellStyle name="Followed Hyperlink" xfId="2333" builtinId="9" hidden="1"/>
    <cellStyle name="Followed Hyperlink" xfId="2331" builtinId="9" hidden="1"/>
    <cellStyle name="Followed Hyperlink" xfId="2323" builtinId="9" hidden="1"/>
    <cellStyle name="Followed Hyperlink" xfId="2315" builtinId="9" hidden="1"/>
    <cellStyle name="Followed Hyperlink" xfId="2307" builtinId="9" hidden="1"/>
    <cellStyle name="Followed Hyperlink" xfId="2299" builtinId="9" hidden="1"/>
    <cellStyle name="Followed Hyperlink" xfId="2291" builtinId="9" hidden="1"/>
    <cellStyle name="Followed Hyperlink" xfId="2283" builtinId="9" hidden="1"/>
    <cellStyle name="Followed Hyperlink" xfId="2275" builtinId="9" hidden="1"/>
    <cellStyle name="Followed Hyperlink" xfId="2267" builtinId="9" hidden="1"/>
    <cellStyle name="Followed Hyperlink" xfId="2259" builtinId="9" hidden="1"/>
    <cellStyle name="Followed Hyperlink" xfId="2251" builtinId="9" hidden="1"/>
    <cellStyle name="Followed Hyperlink" xfId="2243" builtinId="9" hidden="1"/>
    <cellStyle name="Followed Hyperlink" xfId="2235" builtinId="9" hidden="1"/>
    <cellStyle name="Followed Hyperlink" xfId="2227" builtinId="9" hidden="1"/>
    <cellStyle name="Followed Hyperlink" xfId="2219" builtinId="9" hidden="1"/>
    <cellStyle name="Followed Hyperlink" xfId="2211" builtinId="9" hidden="1"/>
    <cellStyle name="Followed Hyperlink" xfId="2203" builtinId="9" hidden="1"/>
    <cellStyle name="Followed Hyperlink" xfId="2195" builtinId="9" hidden="1"/>
    <cellStyle name="Followed Hyperlink" xfId="2187" builtinId="9" hidden="1"/>
    <cellStyle name="Followed Hyperlink" xfId="2179" builtinId="9" hidden="1"/>
    <cellStyle name="Followed Hyperlink" xfId="2171" builtinId="9" hidden="1"/>
    <cellStyle name="Followed Hyperlink" xfId="2163" builtinId="9" hidden="1"/>
    <cellStyle name="Followed Hyperlink" xfId="2155" builtinId="9" hidden="1"/>
    <cellStyle name="Followed Hyperlink" xfId="2147" builtinId="9" hidden="1"/>
    <cellStyle name="Followed Hyperlink" xfId="2139" builtinId="9" hidden="1"/>
    <cellStyle name="Followed Hyperlink" xfId="2131" builtinId="9" hidden="1"/>
    <cellStyle name="Followed Hyperlink" xfId="2123" builtinId="9" hidden="1"/>
    <cellStyle name="Followed Hyperlink" xfId="2115" builtinId="9" hidden="1"/>
    <cellStyle name="Followed Hyperlink" xfId="2107" builtinId="9" hidden="1"/>
    <cellStyle name="Followed Hyperlink" xfId="2099" builtinId="9" hidden="1"/>
    <cellStyle name="Followed Hyperlink" xfId="2091" builtinId="9" hidden="1"/>
    <cellStyle name="Followed Hyperlink" xfId="2083" builtinId="9" hidden="1"/>
    <cellStyle name="Followed Hyperlink" xfId="2075" builtinId="9" hidden="1"/>
    <cellStyle name="Followed Hyperlink" xfId="2067" builtinId="9" hidden="1"/>
    <cellStyle name="Followed Hyperlink" xfId="2059" builtinId="9" hidden="1"/>
    <cellStyle name="Followed Hyperlink" xfId="2051" builtinId="9" hidden="1"/>
    <cellStyle name="Followed Hyperlink" xfId="2043" builtinId="9" hidden="1"/>
    <cellStyle name="Followed Hyperlink" xfId="2035" builtinId="9" hidden="1"/>
    <cellStyle name="Followed Hyperlink" xfId="2027" builtinId="9" hidden="1"/>
    <cellStyle name="Followed Hyperlink" xfId="2019" builtinId="9" hidden="1"/>
    <cellStyle name="Followed Hyperlink" xfId="2011" builtinId="9" hidden="1"/>
    <cellStyle name="Followed Hyperlink" xfId="2003" builtinId="9" hidden="1"/>
    <cellStyle name="Followed Hyperlink" xfId="1995" builtinId="9" hidden="1"/>
    <cellStyle name="Followed Hyperlink" xfId="1987" builtinId="9" hidden="1"/>
    <cellStyle name="Followed Hyperlink" xfId="1979" builtinId="9" hidden="1"/>
    <cellStyle name="Followed Hyperlink" xfId="1971" builtinId="9" hidden="1"/>
    <cellStyle name="Followed Hyperlink" xfId="1963" builtinId="9" hidden="1"/>
    <cellStyle name="Followed Hyperlink" xfId="1955" builtinId="9" hidden="1"/>
    <cellStyle name="Followed Hyperlink" xfId="1947" builtinId="9" hidden="1"/>
    <cellStyle name="Followed Hyperlink" xfId="1939" builtinId="9" hidden="1"/>
    <cellStyle name="Followed Hyperlink" xfId="1931" builtinId="9" hidden="1"/>
    <cellStyle name="Followed Hyperlink" xfId="1923" builtinId="9" hidden="1"/>
    <cellStyle name="Followed Hyperlink" xfId="1915" builtinId="9" hidden="1"/>
    <cellStyle name="Followed Hyperlink" xfId="1907" builtinId="9" hidden="1"/>
    <cellStyle name="Followed Hyperlink" xfId="1899" builtinId="9" hidden="1"/>
    <cellStyle name="Followed Hyperlink" xfId="1891" builtinId="9" hidden="1"/>
    <cellStyle name="Followed Hyperlink" xfId="1883" builtinId="9" hidden="1"/>
    <cellStyle name="Followed Hyperlink" xfId="1875" builtinId="9" hidden="1"/>
    <cellStyle name="Followed Hyperlink" xfId="1867" builtinId="9" hidden="1"/>
    <cellStyle name="Followed Hyperlink" xfId="1859" builtinId="9" hidden="1"/>
    <cellStyle name="Followed Hyperlink" xfId="1851" builtinId="9" hidden="1"/>
    <cellStyle name="Followed Hyperlink" xfId="1843" builtinId="9" hidden="1"/>
    <cellStyle name="Followed Hyperlink" xfId="1835" builtinId="9" hidden="1"/>
    <cellStyle name="Followed Hyperlink" xfId="1827" builtinId="9" hidden="1"/>
    <cellStyle name="Followed Hyperlink" xfId="1819" builtinId="9" hidden="1"/>
    <cellStyle name="Followed Hyperlink" xfId="1811" builtinId="9" hidden="1"/>
    <cellStyle name="Followed Hyperlink" xfId="1803" builtinId="9" hidden="1"/>
    <cellStyle name="Followed Hyperlink" xfId="1795" builtinId="9" hidden="1"/>
    <cellStyle name="Followed Hyperlink" xfId="1787" builtinId="9" hidden="1"/>
    <cellStyle name="Followed Hyperlink" xfId="1779" builtinId="9" hidden="1"/>
    <cellStyle name="Followed Hyperlink" xfId="1771" builtinId="9" hidden="1"/>
    <cellStyle name="Followed Hyperlink" xfId="1763" builtinId="9" hidden="1"/>
    <cellStyle name="Followed Hyperlink" xfId="1755" builtinId="9" hidden="1"/>
    <cellStyle name="Followed Hyperlink" xfId="1747" builtinId="9" hidden="1"/>
    <cellStyle name="Followed Hyperlink" xfId="1739" builtinId="9" hidden="1"/>
    <cellStyle name="Followed Hyperlink" xfId="1731" builtinId="9" hidden="1"/>
    <cellStyle name="Followed Hyperlink" xfId="1723" builtinId="9" hidden="1"/>
    <cellStyle name="Followed Hyperlink" xfId="1715" builtinId="9" hidden="1"/>
    <cellStyle name="Followed Hyperlink" xfId="1707" builtinId="9" hidden="1"/>
    <cellStyle name="Followed Hyperlink" xfId="1699" builtinId="9" hidden="1"/>
    <cellStyle name="Followed Hyperlink" xfId="1691" builtinId="9" hidden="1"/>
    <cellStyle name="Followed Hyperlink" xfId="1683" builtinId="9" hidden="1"/>
    <cellStyle name="Followed Hyperlink" xfId="1675" builtinId="9" hidden="1"/>
    <cellStyle name="Followed Hyperlink" xfId="1667" builtinId="9" hidden="1"/>
    <cellStyle name="Followed Hyperlink" xfId="1659" builtinId="9" hidden="1"/>
    <cellStyle name="Followed Hyperlink" xfId="1651" builtinId="9" hidden="1"/>
    <cellStyle name="Followed Hyperlink" xfId="1643" builtinId="9" hidden="1"/>
    <cellStyle name="Followed Hyperlink" xfId="1635" builtinId="9" hidden="1"/>
    <cellStyle name="Followed Hyperlink" xfId="1627" builtinId="9" hidden="1"/>
    <cellStyle name="Followed Hyperlink" xfId="1619" builtinId="9" hidden="1"/>
    <cellStyle name="Followed Hyperlink" xfId="1611" builtinId="9" hidden="1"/>
    <cellStyle name="Followed Hyperlink" xfId="1603" builtinId="9" hidden="1"/>
    <cellStyle name="Followed Hyperlink" xfId="1595" builtinId="9" hidden="1"/>
    <cellStyle name="Followed Hyperlink" xfId="1587" builtinId="9" hidden="1"/>
    <cellStyle name="Followed Hyperlink" xfId="1579" builtinId="9" hidden="1"/>
    <cellStyle name="Followed Hyperlink" xfId="1571" builtinId="9" hidden="1"/>
    <cellStyle name="Followed Hyperlink" xfId="1563" builtinId="9" hidden="1"/>
    <cellStyle name="Followed Hyperlink" xfId="1555" builtinId="9" hidden="1"/>
    <cellStyle name="Followed Hyperlink" xfId="1547" builtinId="9" hidden="1"/>
    <cellStyle name="Followed Hyperlink" xfId="1539" builtinId="9" hidden="1"/>
    <cellStyle name="Followed Hyperlink" xfId="1531" builtinId="9" hidden="1"/>
    <cellStyle name="Followed Hyperlink" xfId="1523" builtinId="9" hidden="1"/>
    <cellStyle name="Followed Hyperlink" xfId="1515" builtinId="9" hidden="1"/>
    <cellStyle name="Followed Hyperlink" xfId="1507" builtinId="9" hidden="1"/>
    <cellStyle name="Followed Hyperlink" xfId="1499" builtinId="9" hidden="1"/>
    <cellStyle name="Followed Hyperlink" xfId="1491" builtinId="9" hidden="1"/>
    <cellStyle name="Followed Hyperlink" xfId="1483" builtinId="9" hidden="1"/>
    <cellStyle name="Followed Hyperlink" xfId="1475" builtinId="9" hidden="1"/>
    <cellStyle name="Followed Hyperlink" xfId="1467" builtinId="9" hidden="1"/>
    <cellStyle name="Followed Hyperlink" xfId="1459" builtinId="9" hidden="1"/>
    <cellStyle name="Followed Hyperlink" xfId="1451" builtinId="9" hidden="1"/>
    <cellStyle name="Followed Hyperlink" xfId="1443" builtinId="9" hidden="1"/>
    <cellStyle name="Followed Hyperlink" xfId="1435" builtinId="9" hidden="1"/>
    <cellStyle name="Followed Hyperlink" xfId="1427" builtinId="9" hidden="1"/>
    <cellStyle name="Followed Hyperlink" xfId="1419" builtinId="9" hidden="1"/>
    <cellStyle name="Followed Hyperlink" xfId="1411" builtinId="9" hidden="1"/>
    <cellStyle name="Followed Hyperlink" xfId="1403" builtinId="9" hidden="1"/>
    <cellStyle name="Followed Hyperlink" xfId="1395" builtinId="9" hidden="1"/>
    <cellStyle name="Followed Hyperlink" xfId="1387" builtinId="9" hidden="1"/>
    <cellStyle name="Followed Hyperlink" xfId="1379" builtinId="9" hidden="1"/>
    <cellStyle name="Followed Hyperlink" xfId="1371" builtinId="9" hidden="1"/>
    <cellStyle name="Followed Hyperlink" xfId="1363" builtinId="9" hidden="1"/>
    <cellStyle name="Followed Hyperlink" xfId="1355" builtinId="9" hidden="1"/>
    <cellStyle name="Followed Hyperlink" xfId="1347" builtinId="9" hidden="1"/>
    <cellStyle name="Followed Hyperlink" xfId="1339" builtinId="9" hidden="1"/>
    <cellStyle name="Followed Hyperlink" xfId="1331" builtinId="9" hidden="1"/>
    <cellStyle name="Followed Hyperlink" xfId="1323" builtinId="9" hidden="1"/>
    <cellStyle name="Followed Hyperlink" xfId="1315" builtinId="9" hidden="1"/>
    <cellStyle name="Followed Hyperlink" xfId="1307" builtinId="9" hidden="1"/>
    <cellStyle name="Followed Hyperlink" xfId="1299" builtinId="9" hidden="1"/>
    <cellStyle name="Followed Hyperlink" xfId="1291" builtinId="9" hidden="1"/>
    <cellStyle name="Followed Hyperlink" xfId="1283" builtinId="9" hidden="1"/>
    <cellStyle name="Followed Hyperlink" xfId="1275" builtinId="9" hidden="1"/>
    <cellStyle name="Followed Hyperlink" xfId="1267" builtinId="9" hidden="1"/>
    <cellStyle name="Followed Hyperlink" xfId="1259" builtinId="9" hidden="1"/>
    <cellStyle name="Followed Hyperlink" xfId="1251" builtinId="9" hidden="1"/>
    <cellStyle name="Followed Hyperlink" xfId="1243" builtinId="9" hidden="1"/>
    <cellStyle name="Followed Hyperlink" xfId="1235" builtinId="9" hidden="1"/>
    <cellStyle name="Followed Hyperlink" xfId="1227" builtinId="9" hidden="1"/>
    <cellStyle name="Followed Hyperlink" xfId="1219" builtinId="9" hidden="1"/>
    <cellStyle name="Followed Hyperlink" xfId="1211" builtinId="9" hidden="1"/>
    <cellStyle name="Followed Hyperlink" xfId="1203" builtinId="9" hidden="1"/>
    <cellStyle name="Followed Hyperlink" xfId="1195" builtinId="9" hidden="1"/>
    <cellStyle name="Followed Hyperlink" xfId="1187" builtinId="9" hidden="1"/>
    <cellStyle name="Followed Hyperlink" xfId="1179" builtinId="9" hidden="1"/>
    <cellStyle name="Followed Hyperlink" xfId="1171" builtinId="9" hidden="1"/>
    <cellStyle name="Followed Hyperlink" xfId="1163" builtinId="9" hidden="1"/>
    <cellStyle name="Followed Hyperlink" xfId="1155" builtinId="9" hidden="1"/>
    <cellStyle name="Followed Hyperlink" xfId="1147" builtinId="9" hidden="1"/>
    <cellStyle name="Followed Hyperlink" xfId="1139" builtinId="9" hidden="1"/>
    <cellStyle name="Followed Hyperlink" xfId="1131" builtinId="9" hidden="1"/>
    <cellStyle name="Followed Hyperlink" xfId="1123" builtinId="9" hidden="1"/>
    <cellStyle name="Followed Hyperlink" xfId="1115" builtinId="9" hidden="1"/>
    <cellStyle name="Followed Hyperlink" xfId="1107" builtinId="9" hidden="1"/>
    <cellStyle name="Followed Hyperlink" xfId="1099" builtinId="9" hidden="1"/>
    <cellStyle name="Followed Hyperlink" xfId="1091" builtinId="9" hidden="1"/>
    <cellStyle name="Followed Hyperlink" xfId="1083" builtinId="9" hidden="1"/>
    <cellStyle name="Followed Hyperlink" xfId="1075" builtinId="9" hidden="1"/>
    <cellStyle name="Followed Hyperlink" xfId="1067" builtinId="9" hidden="1"/>
    <cellStyle name="Followed Hyperlink" xfId="1059" builtinId="9" hidden="1"/>
    <cellStyle name="Followed Hyperlink" xfId="1051" builtinId="9" hidden="1"/>
    <cellStyle name="Followed Hyperlink" xfId="1043" builtinId="9" hidden="1"/>
    <cellStyle name="Followed Hyperlink" xfId="1035" builtinId="9" hidden="1"/>
    <cellStyle name="Followed Hyperlink" xfId="1027" builtinId="9" hidden="1"/>
    <cellStyle name="Followed Hyperlink" xfId="1019" builtinId="9" hidden="1"/>
    <cellStyle name="Followed Hyperlink" xfId="1011" builtinId="9" hidden="1"/>
    <cellStyle name="Followed Hyperlink" xfId="1003" builtinId="9" hidden="1"/>
    <cellStyle name="Followed Hyperlink" xfId="995" builtinId="9" hidden="1"/>
    <cellStyle name="Followed Hyperlink" xfId="987" builtinId="9" hidden="1"/>
    <cellStyle name="Followed Hyperlink" xfId="979" builtinId="9" hidden="1"/>
    <cellStyle name="Followed Hyperlink" xfId="971" builtinId="9" hidden="1"/>
    <cellStyle name="Followed Hyperlink" xfId="963" builtinId="9" hidden="1"/>
    <cellStyle name="Followed Hyperlink" xfId="955" builtinId="9" hidden="1"/>
    <cellStyle name="Followed Hyperlink" xfId="947" builtinId="9" hidden="1"/>
    <cellStyle name="Followed Hyperlink" xfId="939" builtinId="9" hidden="1"/>
    <cellStyle name="Followed Hyperlink" xfId="931" builtinId="9" hidden="1"/>
    <cellStyle name="Followed Hyperlink" xfId="923" builtinId="9" hidden="1"/>
    <cellStyle name="Followed Hyperlink" xfId="915" builtinId="9" hidden="1"/>
    <cellStyle name="Followed Hyperlink" xfId="907" builtinId="9" hidden="1"/>
    <cellStyle name="Followed Hyperlink" xfId="899" builtinId="9" hidden="1"/>
    <cellStyle name="Followed Hyperlink" xfId="891" builtinId="9" hidden="1"/>
    <cellStyle name="Followed Hyperlink" xfId="883" builtinId="9" hidden="1"/>
    <cellStyle name="Followed Hyperlink" xfId="875" builtinId="9" hidden="1"/>
    <cellStyle name="Followed Hyperlink" xfId="867" builtinId="9" hidden="1"/>
    <cellStyle name="Followed Hyperlink" xfId="859" builtinId="9" hidden="1"/>
    <cellStyle name="Followed Hyperlink" xfId="851" builtinId="9" hidden="1"/>
    <cellStyle name="Followed Hyperlink" xfId="843" builtinId="9" hidden="1"/>
    <cellStyle name="Followed Hyperlink" xfId="835" builtinId="9" hidden="1"/>
    <cellStyle name="Followed Hyperlink" xfId="827" builtinId="9" hidden="1"/>
    <cellStyle name="Followed Hyperlink" xfId="819" builtinId="9" hidden="1"/>
    <cellStyle name="Followed Hyperlink" xfId="811" builtinId="9" hidden="1"/>
    <cellStyle name="Followed Hyperlink" xfId="803" builtinId="9" hidden="1"/>
    <cellStyle name="Followed Hyperlink" xfId="795" builtinId="9" hidden="1"/>
    <cellStyle name="Followed Hyperlink" xfId="787" builtinId="9" hidden="1"/>
    <cellStyle name="Followed Hyperlink" xfId="779" builtinId="9" hidden="1"/>
    <cellStyle name="Followed Hyperlink" xfId="771" builtinId="9" hidden="1"/>
    <cellStyle name="Followed Hyperlink" xfId="763" builtinId="9" hidden="1"/>
    <cellStyle name="Followed Hyperlink" xfId="755" builtinId="9" hidden="1"/>
    <cellStyle name="Followed Hyperlink" xfId="747" builtinId="9" hidden="1"/>
    <cellStyle name="Followed Hyperlink" xfId="739" builtinId="9" hidden="1"/>
    <cellStyle name="Followed Hyperlink" xfId="731" builtinId="9" hidden="1"/>
    <cellStyle name="Followed Hyperlink" xfId="723" builtinId="9" hidden="1"/>
    <cellStyle name="Followed Hyperlink" xfId="715" builtinId="9" hidden="1"/>
    <cellStyle name="Followed Hyperlink" xfId="707" builtinId="9" hidden="1"/>
    <cellStyle name="Followed Hyperlink" xfId="699" builtinId="9" hidden="1"/>
    <cellStyle name="Followed Hyperlink" xfId="691" builtinId="9" hidden="1"/>
    <cellStyle name="Followed Hyperlink" xfId="683" builtinId="9" hidden="1"/>
    <cellStyle name="Followed Hyperlink" xfId="675" builtinId="9" hidden="1"/>
    <cellStyle name="Followed Hyperlink" xfId="667" builtinId="9" hidden="1"/>
    <cellStyle name="Followed Hyperlink" xfId="659" builtinId="9" hidden="1"/>
    <cellStyle name="Followed Hyperlink" xfId="651" builtinId="9" hidden="1"/>
    <cellStyle name="Followed Hyperlink" xfId="643" builtinId="9" hidden="1"/>
    <cellStyle name="Followed Hyperlink" xfId="635" builtinId="9" hidden="1"/>
    <cellStyle name="Followed Hyperlink" xfId="627" builtinId="9" hidden="1"/>
    <cellStyle name="Followed Hyperlink" xfId="619" builtinId="9" hidden="1"/>
    <cellStyle name="Followed Hyperlink" xfId="611" builtinId="9" hidden="1"/>
    <cellStyle name="Followed Hyperlink" xfId="603" builtinId="9" hidden="1"/>
    <cellStyle name="Followed Hyperlink" xfId="595" builtinId="9" hidden="1"/>
    <cellStyle name="Followed Hyperlink" xfId="587" builtinId="9" hidden="1"/>
    <cellStyle name="Followed Hyperlink" xfId="579" builtinId="9" hidden="1"/>
    <cellStyle name="Followed Hyperlink" xfId="571" builtinId="9" hidden="1"/>
    <cellStyle name="Followed Hyperlink" xfId="563" builtinId="9" hidden="1"/>
    <cellStyle name="Followed Hyperlink" xfId="555" builtinId="9" hidden="1"/>
    <cellStyle name="Followed Hyperlink" xfId="547" builtinId="9" hidden="1"/>
    <cellStyle name="Followed Hyperlink" xfId="539" builtinId="9" hidden="1"/>
    <cellStyle name="Followed Hyperlink" xfId="531" builtinId="9" hidden="1"/>
    <cellStyle name="Followed Hyperlink" xfId="523" builtinId="9" hidden="1"/>
    <cellStyle name="Followed Hyperlink" xfId="515" builtinId="9" hidden="1"/>
    <cellStyle name="Followed Hyperlink" xfId="507" builtinId="9" hidden="1"/>
    <cellStyle name="Followed Hyperlink" xfId="499" builtinId="9" hidden="1"/>
    <cellStyle name="Followed Hyperlink" xfId="491" builtinId="9" hidden="1"/>
    <cellStyle name="Followed Hyperlink" xfId="483" builtinId="9" hidden="1"/>
    <cellStyle name="Followed Hyperlink" xfId="475" builtinId="9" hidden="1"/>
    <cellStyle name="Followed Hyperlink" xfId="467" builtinId="9" hidden="1"/>
    <cellStyle name="Followed Hyperlink" xfId="459" builtinId="9" hidden="1"/>
    <cellStyle name="Followed Hyperlink" xfId="451" builtinId="9" hidden="1"/>
    <cellStyle name="Followed Hyperlink" xfId="443" builtinId="9" hidden="1"/>
    <cellStyle name="Followed Hyperlink" xfId="435" builtinId="9" hidden="1"/>
    <cellStyle name="Followed Hyperlink" xfId="427" builtinId="9" hidden="1"/>
    <cellStyle name="Followed Hyperlink" xfId="419" builtinId="9" hidden="1"/>
    <cellStyle name="Followed Hyperlink" xfId="411" builtinId="9" hidden="1"/>
    <cellStyle name="Followed Hyperlink" xfId="403" builtinId="9" hidden="1"/>
    <cellStyle name="Followed Hyperlink" xfId="395" builtinId="9" hidden="1"/>
    <cellStyle name="Followed Hyperlink" xfId="387" builtinId="9" hidden="1"/>
    <cellStyle name="Followed Hyperlink" xfId="379" builtinId="9" hidden="1"/>
    <cellStyle name="Followed Hyperlink" xfId="371" builtinId="9" hidden="1"/>
    <cellStyle name="Followed Hyperlink" xfId="363" builtinId="9" hidden="1"/>
    <cellStyle name="Followed Hyperlink" xfId="355" builtinId="9" hidden="1"/>
    <cellStyle name="Followed Hyperlink" xfId="347" builtinId="9" hidden="1"/>
    <cellStyle name="Followed Hyperlink" xfId="339" builtinId="9" hidden="1"/>
    <cellStyle name="Followed Hyperlink" xfId="331" builtinId="9" hidden="1"/>
    <cellStyle name="Followed Hyperlink" xfId="323" builtinId="9" hidden="1"/>
    <cellStyle name="Followed Hyperlink" xfId="315" builtinId="9" hidden="1"/>
    <cellStyle name="Followed Hyperlink" xfId="307" builtinId="9" hidden="1"/>
    <cellStyle name="Followed Hyperlink" xfId="299" builtinId="9" hidden="1"/>
    <cellStyle name="Followed Hyperlink" xfId="291" builtinId="9" hidden="1"/>
    <cellStyle name="Followed Hyperlink" xfId="283" builtinId="9" hidden="1"/>
    <cellStyle name="Followed Hyperlink" xfId="275" builtinId="9" hidden="1"/>
    <cellStyle name="Followed Hyperlink" xfId="267" builtinId="9" hidden="1"/>
    <cellStyle name="Followed Hyperlink" xfId="259" builtinId="9" hidden="1"/>
    <cellStyle name="Followed Hyperlink" xfId="251" builtinId="9" hidden="1"/>
    <cellStyle name="Followed Hyperlink" xfId="243" builtinId="9" hidden="1"/>
    <cellStyle name="Followed Hyperlink" xfId="235" builtinId="9" hidden="1"/>
    <cellStyle name="Followed Hyperlink" xfId="227" builtinId="9" hidden="1"/>
    <cellStyle name="Followed Hyperlink" xfId="212" builtinId="9" hidden="1"/>
    <cellStyle name="Followed Hyperlink" xfId="204" builtinId="9" hidden="1"/>
    <cellStyle name="Followed Hyperlink" xfId="196" builtinId="9" hidden="1"/>
    <cellStyle name="Followed Hyperlink" xfId="118" builtinId="9" hidden="1"/>
    <cellStyle name="Followed Hyperlink" xfId="122" builtinId="9" hidden="1"/>
    <cellStyle name="Followed Hyperlink" xfId="128" builtinId="9" hidden="1"/>
    <cellStyle name="Followed Hyperlink" xfId="134" builtinId="9" hidden="1"/>
    <cellStyle name="Followed Hyperlink" xfId="138" builtinId="9" hidden="1"/>
    <cellStyle name="Followed Hyperlink" xfId="144" builtinId="9" hidden="1"/>
    <cellStyle name="Followed Hyperlink" xfId="150" builtinId="9" hidden="1"/>
    <cellStyle name="Followed Hyperlink" xfId="154" builtinId="9" hidden="1"/>
    <cellStyle name="Followed Hyperlink" xfId="160" builtinId="9" hidden="1"/>
    <cellStyle name="Followed Hyperlink" xfId="166" builtinId="9" hidden="1"/>
    <cellStyle name="Followed Hyperlink" xfId="170" builtinId="9" hidden="1"/>
    <cellStyle name="Followed Hyperlink" xfId="176" builtinId="9" hidden="1"/>
    <cellStyle name="Followed Hyperlink" xfId="182" builtinId="9" hidden="1"/>
    <cellStyle name="Followed Hyperlink" xfId="186" builtinId="9" hidden="1"/>
    <cellStyle name="Followed Hyperlink" xfId="192" builtinId="9" hidden="1"/>
    <cellStyle name="Followed Hyperlink" xfId="188" builtinId="9" hidden="1"/>
    <cellStyle name="Followed Hyperlink" xfId="172" builtinId="9" hidden="1"/>
    <cellStyle name="Followed Hyperlink" xfId="156" builtinId="9" hidden="1"/>
    <cellStyle name="Followed Hyperlink" xfId="140" builtinId="9" hidden="1"/>
    <cellStyle name="Followed Hyperlink" xfId="124" builtinId="9" hidden="1"/>
    <cellStyle name="Followed Hyperlink" xfId="90" builtinId="9" hidden="1"/>
    <cellStyle name="Followed Hyperlink" xfId="96" builtinId="9" hidden="1"/>
    <cellStyle name="Followed Hyperlink" xfId="100" builtinId="9" hidden="1"/>
    <cellStyle name="Followed Hyperlink" xfId="104" builtinId="9" hidden="1"/>
    <cellStyle name="Followed Hyperlink" xfId="110" builtinId="9" hidden="1"/>
    <cellStyle name="Followed Hyperlink" xfId="108" builtinId="9" hidden="1"/>
    <cellStyle name="Followed Hyperlink" xfId="82" builtinId="9" hidden="1"/>
    <cellStyle name="Followed Hyperlink" xfId="86" builtinId="9" hidden="1"/>
    <cellStyle name="Followed Hyperlink" xfId="78" builtinId="9" hidden="1"/>
    <cellStyle name="Followed Hyperlink" xfId="76" builtinId="9" hidden="1"/>
    <cellStyle name="Followed Hyperlink" xfId="74" builtinId="9" hidden="1"/>
    <cellStyle name="Followed Hyperlink" xfId="80" builtinId="9" hidden="1"/>
    <cellStyle name="Followed Hyperlink" xfId="88" builtinId="9" hidden="1"/>
    <cellStyle name="Followed Hyperlink" xfId="84" builtinId="9" hidden="1"/>
    <cellStyle name="Followed Hyperlink" xfId="92" builtinId="9" hidden="1"/>
    <cellStyle name="Followed Hyperlink" xfId="112"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116" builtinId="9" hidden="1"/>
    <cellStyle name="Followed Hyperlink" xfId="132" builtinId="9" hidden="1"/>
    <cellStyle name="Followed Hyperlink" xfId="148" builtinId="9" hidden="1"/>
    <cellStyle name="Followed Hyperlink" xfId="164" builtinId="9" hidden="1"/>
    <cellStyle name="Followed Hyperlink" xfId="180" builtinId="9" hidden="1"/>
    <cellStyle name="Followed Hyperlink" xfId="194" builtinId="9" hidden="1"/>
    <cellStyle name="Followed Hyperlink" xfId="190" builtinId="9" hidden="1"/>
    <cellStyle name="Followed Hyperlink" xfId="184" builtinId="9" hidden="1"/>
    <cellStyle name="Followed Hyperlink" xfId="178" builtinId="9" hidden="1"/>
    <cellStyle name="Followed Hyperlink" xfId="174" builtinId="9" hidden="1"/>
    <cellStyle name="Followed Hyperlink" xfId="168" builtinId="9" hidden="1"/>
    <cellStyle name="Followed Hyperlink" xfId="162" builtinId="9" hidden="1"/>
    <cellStyle name="Followed Hyperlink" xfId="158" builtinId="9" hidden="1"/>
    <cellStyle name="Followed Hyperlink" xfId="152" builtinId="9" hidden="1"/>
    <cellStyle name="Followed Hyperlink" xfId="146" builtinId="9" hidden="1"/>
    <cellStyle name="Followed Hyperlink" xfId="142" builtinId="9" hidden="1"/>
    <cellStyle name="Followed Hyperlink" xfId="136" builtinId="9" hidden="1"/>
    <cellStyle name="Followed Hyperlink" xfId="130" builtinId="9" hidden="1"/>
    <cellStyle name="Followed Hyperlink" xfId="126" builtinId="9" hidden="1"/>
    <cellStyle name="Followed Hyperlink" xfId="120" builtinId="9" hidden="1"/>
    <cellStyle name="Followed Hyperlink" xfId="114" builtinId="9" hidden="1"/>
    <cellStyle name="Followed Hyperlink" xfId="200" builtinId="9" hidden="1"/>
    <cellStyle name="Followed Hyperlink" xfId="208" builtinId="9" hidden="1"/>
    <cellStyle name="Followed Hyperlink" xfId="216" builtinId="9" hidden="1"/>
    <cellStyle name="Followed Hyperlink" xfId="231" builtinId="9" hidden="1"/>
    <cellStyle name="Followed Hyperlink" xfId="239" builtinId="9" hidden="1"/>
    <cellStyle name="Followed Hyperlink" xfId="247" builtinId="9" hidden="1"/>
    <cellStyle name="Followed Hyperlink" xfId="255" builtinId="9" hidden="1"/>
    <cellStyle name="Followed Hyperlink" xfId="263" builtinId="9" hidden="1"/>
    <cellStyle name="Followed Hyperlink" xfId="271" builtinId="9" hidden="1"/>
    <cellStyle name="Followed Hyperlink" xfId="279" builtinId="9" hidden="1"/>
    <cellStyle name="Followed Hyperlink" xfId="287" builtinId="9" hidden="1"/>
    <cellStyle name="Followed Hyperlink" xfId="295" builtinId="9" hidden="1"/>
    <cellStyle name="Followed Hyperlink" xfId="303" builtinId="9" hidden="1"/>
    <cellStyle name="Followed Hyperlink" xfId="311" builtinId="9" hidden="1"/>
    <cellStyle name="Followed Hyperlink" xfId="319" builtinId="9" hidden="1"/>
    <cellStyle name="Followed Hyperlink" xfId="327" builtinId="9" hidden="1"/>
    <cellStyle name="Followed Hyperlink" xfId="335" builtinId="9" hidden="1"/>
    <cellStyle name="Followed Hyperlink" xfId="343" builtinId="9" hidden="1"/>
    <cellStyle name="Followed Hyperlink" xfId="351" builtinId="9" hidden="1"/>
    <cellStyle name="Followed Hyperlink" xfId="359" builtinId="9" hidden="1"/>
    <cellStyle name="Followed Hyperlink" xfId="367" builtinId="9" hidden="1"/>
    <cellStyle name="Followed Hyperlink" xfId="375" builtinId="9" hidden="1"/>
    <cellStyle name="Followed Hyperlink" xfId="383" builtinId="9" hidden="1"/>
    <cellStyle name="Followed Hyperlink" xfId="391" builtinId="9" hidden="1"/>
    <cellStyle name="Followed Hyperlink" xfId="399" builtinId="9" hidden="1"/>
    <cellStyle name="Followed Hyperlink" xfId="407" builtinId="9" hidden="1"/>
    <cellStyle name="Followed Hyperlink" xfId="415" builtinId="9" hidden="1"/>
    <cellStyle name="Followed Hyperlink" xfId="423" builtinId="9" hidden="1"/>
    <cellStyle name="Followed Hyperlink" xfId="431" builtinId="9" hidden="1"/>
    <cellStyle name="Followed Hyperlink" xfId="439" builtinId="9" hidden="1"/>
    <cellStyle name="Followed Hyperlink" xfId="447" builtinId="9" hidden="1"/>
    <cellStyle name="Followed Hyperlink" xfId="455" builtinId="9" hidden="1"/>
    <cellStyle name="Followed Hyperlink" xfId="463" builtinId="9" hidden="1"/>
    <cellStyle name="Followed Hyperlink" xfId="471" builtinId="9" hidden="1"/>
    <cellStyle name="Followed Hyperlink" xfId="479" builtinId="9" hidden="1"/>
    <cellStyle name="Followed Hyperlink" xfId="487" builtinId="9" hidden="1"/>
    <cellStyle name="Followed Hyperlink" xfId="495" builtinId="9" hidden="1"/>
    <cellStyle name="Followed Hyperlink" xfId="503" builtinId="9" hidden="1"/>
    <cellStyle name="Followed Hyperlink" xfId="511" builtinId="9" hidden="1"/>
    <cellStyle name="Followed Hyperlink" xfId="519" builtinId="9" hidden="1"/>
    <cellStyle name="Followed Hyperlink" xfId="527" builtinId="9" hidden="1"/>
    <cellStyle name="Followed Hyperlink" xfId="535" builtinId="9" hidden="1"/>
    <cellStyle name="Followed Hyperlink" xfId="543" builtinId="9" hidden="1"/>
    <cellStyle name="Followed Hyperlink" xfId="551" builtinId="9" hidden="1"/>
    <cellStyle name="Followed Hyperlink" xfId="559" builtinId="9" hidden="1"/>
    <cellStyle name="Followed Hyperlink" xfId="567" builtinId="9" hidden="1"/>
    <cellStyle name="Followed Hyperlink" xfId="575" builtinId="9" hidden="1"/>
    <cellStyle name="Followed Hyperlink" xfId="583" builtinId="9" hidden="1"/>
    <cellStyle name="Followed Hyperlink" xfId="591" builtinId="9" hidden="1"/>
    <cellStyle name="Followed Hyperlink" xfId="599" builtinId="9" hidden="1"/>
    <cellStyle name="Followed Hyperlink" xfId="607" builtinId="9" hidden="1"/>
    <cellStyle name="Followed Hyperlink" xfId="615" builtinId="9" hidden="1"/>
    <cellStyle name="Followed Hyperlink" xfId="623" builtinId="9" hidden="1"/>
    <cellStyle name="Followed Hyperlink" xfId="631" builtinId="9" hidden="1"/>
    <cellStyle name="Followed Hyperlink" xfId="639" builtinId="9" hidden="1"/>
    <cellStyle name="Followed Hyperlink" xfId="647" builtinId="9" hidden="1"/>
    <cellStyle name="Followed Hyperlink" xfId="655" builtinId="9" hidden="1"/>
    <cellStyle name="Followed Hyperlink" xfId="663" builtinId="9" hidden="1"/>
    <cellStyle name="Followed Hyperlink" xfId="671" builtinId="9" hidden="1"/>
    <cellStyle name="Followed Hyperlink" xfId="679" builtinId="9" hidden="1"/>
    <cellStyle name="Followed Hyperlink" xfId="687" builtinId="9" hidden="1"/>
    <cellStyle name="Followed Hyperlink" xfId="695" builtinId="9" hidden="1"/>
    <cellStyle name="Followed Hyperlink" xfId="703" builtinId="9" hidden="1"/>
    <cellStyle name="Followed Hyperlink" xfId="711" builtinId="9" hidden="1"/>
    <cellStyle name="Followed Hyperlink" xfId="719" builtinId="9" hidden="1"/>
    <cellStyle name="Followed Hyperlink" xfId="727" builtinId="9" hidden="1"/>
    <cellStyle name="Followed Hyperlink" xfId="735" builtinId="9" hidden="1"/>
    <cellStyle name="Followed Hyperlink" xfId="743" builtinId="9" hidden="1"/>
    <cellStyle name="Followed Hyperlink" xfId="751" builtinId="9" hidden="1"/>
    <cellStyle name="Followed Hyperlink" xfId="759" builtinId="9" hidden="1"/>
    <cellStyle name="Followed Hyperlink" xfId="767" builtinId="9" hidden="1"/>
    <cellStyle name="Followed Hyperlink" xfId="775" builtinId="9" hidden="1"/>
    <cellStyle name="Followed Hyperlink" xfId="783" builtinId="9" hidden="1"/>
    <cellStyle name="Followed Hyperlink" xfId="791" builtinId="9" hidden="1"/>
    <cellStyle name="Followed Hyperlink" xfId="799" builtinId="9" hidden="1"/>
    <cellStyle name="Followed Hyperlink" xfId="807" builtinId="9" hidden="1"/>
    <cellStyle name="Followed Hyperlink" xfId="815" builtinId="9" hidden="1"/>
    <cellStyle name="Followed Hyperlink" xfId="823" builtinId="9" hidden="1"/>
    <cellStyle name="Followed Hyperlink" xfId="831" builtinId="9" hidden="1"/>
    <cellStyle name="Followed Hyperlink" xfId="839" builtinId="9" hidden="1"/>
    <cellStyle name="Followed Hyperlink" xfId="847" builtinId="9" hidden="1"/>
    <cellStyle name="Followed Hyperlink" xfId="855" builtinId="9" hidden="1"/>
    <cellStyle name="Followed Hyperlink" xfId="863" builtinId="9" hidden="1"/>
    <cellStyle name="Followed Hyperlink" xfId="871" builtinId="9" hidden="1"/>
    <cellStyle name="Followed Hyperlink" xfId="879" builtinId="9" hidden="1"/>
    <cellStyle name="Followed Hyperlink" xfId="887" builtinId="9" hidden="1"/>
    <cellStyle name="Followed Hyperlink" xfId="895" builtinId="9" hidden="1"/>
    <cellStyle name="Followed Hyperlink" xfId="903" builtinId="9" hidden="1"/>
    <cellStyle name="Followed Hyperlink" xfId="911" builtinId="9" hidden="1"/>
    <cellStyle name="Followed Hyperlink" xfId="919" builtinId="9" hidden="1"/>
    <cellStyle name="Followed Hyperlink" xfId="927" builtinId="9" hidden="1"/>
    <cellStyle name="Followed Hyperlink" xfId="935" builtinId="9" hidden="1"/>
    <cellStyle name="Followed Hyperlink" xfId="943" builtinId="9" hidden="1"/>
    <cellStyle name="Followed Hyperlink" xfId="951" builtinId="9" hidden="1"/>
    <cellStyle name="Followed Hyperlink" xfId="959" builtinId="9" hidden="1"/>
    <cellStyle name="Followed Hyperlink" xfId="967" builtinId="9" hidden="1"/>
    <cellStyle name="Followed Hyperlink" xfId="975" builtinId="9" hidden="1"/>
    <cellStyle name="Followed Hyperlink" xfId="983" builtinId="9" hidden="1"/>
    <cellStyle name="Followed Hyperlink" xfId="991" builtinId="9" hidden="1"/>
    <cellStyle name="Followed Hyperlink" xfId="999" builtinId="9" hidden="1"/>
    <cellStyle name="Followed Hyperlink" xfId="1007" builtinId="9" hidden="1"/>
    <cellStyle name="Followed Hyperlink" xfId="1015" builtinId="9" hidden="1"/>
    <cellStyle name="Followed Hyperlink" xfId="1023" builtinId="9" hidden="1"/>
    <cellStyle name="Followed Hyperlink" xfId="1031" builtinId="9" hidden="1"/>
    <cellStyle name="Followed Hyperlink" xfId="1039" builtinId="9" hidden="1"/>
    <cellStyle name="Followed Hyperlink" xfId="1047" builtinId="9" hidden="1"/>
    <cellStyle name="Followed Hyperlink" xfId="1055" builtinId="9" hidden="1"/>
    <cellStyle name="Followed Hyperlink" xfId="1063" builtinId="9" hidden="1"/>
    <cellStyle name="Followed Hyperlink" xfId="1071" builtinId="9" hidden="1"/>
    <cellStyle name="Followed Hyperlink" xfId="1079" builtinId="9" hidden="1"/>
    <cellStyle name="Followed Hyperlink" xfId="1087" builtinId="9" hidden="1"/>
    <cellStyle name="Followed Hyperlink" xfId="1095" builtinId="9" hidden="1"/>
    <cellStyle name="Followed Hyperlink" xfId="1103" builtinId="9" hidden="1"/>
    <cellStyle name="Followed Hyperlink" xfId="1111" builtinId="9" hidden="1"/>
    <cellStyle name="Followed Hyperlink" xfId="1119" builtinId="9" hidden="1"/>
    <cellStyle name="Followed Hyperlink" xfId="1127" builtinId="9" hidden="1"/>
    <cellStyle name="Followed Hyperlink" xfId="1135" builtinId="9" hidden="1"/>
    <cellStyle name="Followed Hyperlink" xfId="1143" builtinId="9" hidden="1"/>
    <cellStyle name="Followed Hyperlink" xfId="1151" builtinId="9" hidden="1"/>
    <cellStyle name="Followed Hyperlink" xfId="1159" builtinId="9" hidden="1"/>
    <cellStyle name="Followed Hyperlink" xfId="1167" builtinId="9" hidden="1"/>
    <cellStyle name="Followed Hyperlink" xfId="1175" builtinId="9" hidden="1"/>
    <cellStyle name="Followed Hyperlink" xfId="1183" builtinId="9" hidden="1"/>
    <cellStyle name="Followed Hyperlink" xfId="1191" builtinId="9" hidden="1"/>
    <cellStyle name="Followed Hyperlink" xfId="1199" builtinId="9" hidden="1"/>
    <cellStyle name="Followed Hyperlink" xfId="1207" builtinId="9" hidden="1"/>
    <cellStyle name="Followed Hyperlink" xfId="1215" builtinId="9" hidden="1"/>
    <cellStyle name="Followed Hyperlink" xfId="1223" builtinId="9" hidden="1"/>
    <cellStyle name="Followed Hyperlink" xfId="1231" builtinId="9" hidden="1"/>
    <cellStyle name="Followed Hyperlink" xfId="1239" builtinId="9" hidden="1"/>
    <cellStyle name="Followed Hyperlink" xfId="1247" builtinId="9" hidden="1"/>
    <cellStyle name="Followed Hyperlink" xfId="1255" builtinId="9" hidden="1"/>
    <cellStyle name="Followed Hyperlink" xfId="1263" builtinId="9" hidden="1"/>
    <cellStyle name="Followed Hyperlink" xfId="1271" builtinId="9" hidden="1"/>
    <cellStyle name="Followed Hyperlink" xfId="1279" builtinId="9" hidden="1"/>
    <cellStyle name="Followed Hyperlink" xfId="1287" builtinId="9" hidden="1"/>
    <cellStyle name="Followed Hyperlink" xfId="1295" builtinId="9" hidden="1"/>
    <cellStyle name="Followed Hyperlink" xfId="1303" builtinId="9" hidden="1"/>
    <cellStyle name="Followed Hyperlink" xfId="1311" builtinId="9" hidden="1"/>
    <cellStyle name="Followed Hyperlink" xfId="1319" builtinId="9" hidden="1"/>
    <cellStyle name="Followed Hyperlink" xfId="1327" builtinId="9" hidden="1"/>
    <cellStyle name="Followed Hyperlink" xfId="1335" builtinId="9" hidden="1"/>
    <cellStyle name="Followed Hyperlink" xfId="1343" builtinId="9" hidden="1"/>
    <cellStyle name="Followed Hyperlink" xfId="1351" builtinId="9" hidden="1"/>
    <cellStyle name="Followed Hyperlink" xfId="1359" builtinId="9" hidden="1"/>
    <cellStyle name="Followed Hyperlink" xfId="1367" builtinId="9" hidden="1"/>
    <cellStyle name="Followed Hyperlink" xfId="1375" builtinId="9" hidden="1"/>
    <cellStyle name="Followed Hyperlink" xfId="1383" builtinId="9" hidden="1"/>
    <cellStyle name="Followed Hyperlink" xfId="1391" builtinId="9" hidden="1"/>
    <cellStyle name="Followed Hyperlink" xfId="1399" builtinId="9" hidden="1"/>
    <cellStyle name="Followed Hyperlink" xfId="1407" builtinId="9" hidden="1"/>
    <cellStyle name="Followed Hyperlink" xfId="1415" builtinId="9" hidden="1"/>
    <cellStyle name="Followed Hyperlink" xfId="1423" builtinId="9" hidden="1"/>
    <cellStyle name="Followed Hyperlink" xfId="1431" builtinId="9" hidden="1"/>
    <cellStyle name="Followed Hyperlink" xfId="1439" builtinId="9" hidden="1"/>
    <cellStyle name="Followed Hyperlink" xfId="1447" builtinId="9" hidden="1"/>
    <cellStyle name="Followed Hyperlink" xfId="1455" builtinId="9" hidden="1"/>
    <cellStyle name="Followed Hyperlink" xfId="1463" builtinId="9" hidden="1"/>
    <cellStyle name="Followed Hyperlink" xfId="1471" builtinId="9" hidden="1"/>
    <cellStyle name="Followed Hyperlink" xfId="1479" builtinId="9" hidden="1"/>
    <cellStyle name="Followed Hyperlink" xfId="1487" builtinId="9" hidden="1"/>
    <cellStyle name="Followed Hyperlink" xfId="1495" builtinId="9" hidden="1"/>
    <cellStyle name="Followed Hyperlink" xfId="1503" builtinId="9" hidden="1"/>
    <cellStyle name="Followed Hyperlink" xfId="1511" builtinId="9" hidden="1"/>
    <cellStyle name="Followed Hyperlink" xfId="1519" builtinId="9" hidden="1"/>
    <cellStyle name="Followed Hyperlink" xfId="1527" builtinId="9" hidden="1"/>
    <cellStyle name="Followed Hyperlink" xfId="1535" builtinId="9" hidden="1"/>
    <cellStyle name="Followed Hyperlink" xfId="1543" builtinId="9" hidden="1"/>
    <cellStyle name="Followed Hyperlink" xfId="1551" builtinId="9" hidden="1"/>
    <cellStyle name="Followed Hyperlink" xfId="1559" builtinId="9" hidden="1"/>
    <cellStyle name="Followed Hyperlink" xfId="1567" builtinId="9" hidden="1"/>
    <cellStyle name="Followed Hyperlink" xfId="1575" builtinId="9" hidden="1"/>
    <cellStyle name="Followed Hyperlink" xfId="1583" builtinId="9" hidden="1"/>
    <cellStyle name="Followed Hyperlink" xfId="1591" builtinId="9" hidden="1"/>
    <cellStyle name="Followed Hyperlink" xfId="1599" builtinId="9" hidden="1"/>
    <cellStyle name="Followed Hyperlink" xfId="1607" builtinId="9" hidden="1"/>
    <cellStyle name="Followed Hyperlink" xfId="1615" builtinId="9" hidden="1"/>
    <cellStyle name="Followed Hyperlink" xfId="1623" builtinId="9" hidden="1"/>
    <cellStyle name="Followed Hyperlink" xfId="1631" builtinId="9" hidden="1"/>
    <cellStyle name="Followed Hyperlink" xfId="1639" builtinId="9" hidden="1"/>
    <cellStyle name="Followed Hyperlink" xfId="1647" builtinId="9" hidden="1"/>
    <cellStyle name="Followed Hyperlink" xfId="1655" builtinId="9" hidden="1"/>
    <cellStyle name="Followed Hyperlink" xfId="1663" builtinId="9" hidden="1"/>
    <cellStyle name="Followed Hyperlink" xfId="1671" builtinId="9" hidden="1"/>
    <cellStyle name="Followed Hyperlink" xfId="1679" builtinId="9" hidden="1"/>
    <cellStyle name="Followed Hyperlink" xfId="1687" builtinId="9" hidden="1"/>
    <cellStyle name="Followed Hyperlink" xfId="1695" builtinId="9" hidden="1"/>
    <cellStyle name="Followed Hyperlink" xfId="1703" builtinId="9" hidden="1"/>
    <cellStyle name="Followed Hyperlink" xfId="1711" builtinId="9" hidden="1"/>
    <cellStyle name="Followed Hyperlink" xfId="1719" builtinId="9" hidden="1"/>
    <cellStyle name="Followed Hyperlink" xfId="1727" builtinId="9" hidden="1"/>
    <cellStyle name="Followed Hyperlink" xfId="1735" builtinId="9" hidden="1"/>
    <cellStyle name="Followed Hyperlink" xfId="1743" builtinId="9" hidden="1"/>
    <cellStyle name="Followed Hyperlink" xfId="1751" builtinId="9" hidden="1"/>
    <cellStyle name="Followed Hyperlink" xfId="1759" builtinId="9" hidden="1"/>
    <cellStyle name="Followed Hyperlink" xfId="1767" builtinId="9" hidden="1"/>
    <cellStyle name="Followed Hyperlink" xfId="1775" builtinId="9" hidden="1"/>
    <cellStyle name="Followed Hyperlink" xfId="1783" builtinId="9" hidden="1"/>
    <cellStyle name="Followed Hyperlink" xfId="1791" builtinId="9" hidden="1"/>
    <cellStyle name="Followed Hyperlink" xfId="1799" builtinId="9" hidden="1"/>
    <cellStyle name="Followed Hyperlink" xfId="1807" builtinId="9" hidden="1"/>
    <cellStyle name="Followed Hyperlink" xfId="1815" builtinId="9" hidden="1"/>
    <cellStyle name="Followed Hyperlink" xfId="1823" builtinId="9" hidden="1"/>
    <cellStyle name="Followed Hyperlink" xfId="1831" builtinId="9" hidden="1"/>
    <cellStyle name="Followed Hyperlink" xfId="1839" builtinId="9" hidden="1"/>
    <cellStyle name="Followed Hyperlink" xfId="1847" builtinId="9" hidden="1"/>
    <cellStyle name="Followed Hyperlink" xfId="1855" builtinId="9" hidden="1"/>
    <cellStyle name="Followed Hyperlink" xfId="1863" builtinId="9" hidden="1"/>
    <cellStyle name="Followed Hyperlink" xfId="1871" builtinId="9" hidden="1"/>
    <cellStyle name="Followed Hyperlink" xfId="1879" builtinId="9" hidden="1"/>
    <cellStyle name="Followed Hyperlink" xfId="1887" builtinId="9" hidden="1"/>
    <cellStyle name="Followed Hyperlink" xfId="1895" builtinId="9" hidden="1"/>
    <cellStyle name="Followed Hyperlink" xfId="1903" builtinId="9" hidden="1"/>
    <cellStyle name="Followed Hyperlink" xfId="1911" builtinId="9" hidden="1"/>
    <cellStyle name="Followed Hyperlink" xfId="1919" builtinId="9" hidden="1"/>
    <cellStyle name="Followed Hyperlink" xfId="1927" builtinId="9" hidden="1"/>
    <cellStyle name="Followed Hyperlink" xfId="1935" builtinId="9" hidden="1"/>
    <cellStyle name="Followed Hyperlink" xfId="1943" builtinId="9" hidden="1"/>
    <cellStyle name="Followed Hyperlink" xfId="1951" builtinId="9" hidden="1"/>
    <cellStyle name="Followed Hyperlink" xfId="1959" builtinId="9" hidden="1"/>
    <cellStyle name="Followed Hyperlink" xfId="1967" builtinId="9" hidden="1"/>
    <cellStyle name="Followed Hyperlink" xfId="1975" builtinId="9" hidden="1"/>
    <cellStyle name="Followed Hyperlink" xfId="1983" builtinId="9" hidden="1"/>
    <cellStyle name="Followed Hyperlink" xfId="1991" builtinId="9" hidden="1"/>
    <cellStyle name="Followed Hyperlink" xfId="1999" builtinId="9" hidden="1"/>
    <cellStyle name="Followed Hyperlink" xfId="2007" builtinId="9" hidden="1"/>
    <cellStyle name="Followed Hyperlink" xfId="2015" builtinId="9" hidden="1"/>
    <cellStyle name="Followed Hyperlink" xfId="2023" builtinId="9" hidden="1"/>
    <cellStyle name="Followed Hyperlink" xfId="2031" builtinId="9" hidden="1"/>
    <cellStyle name="Followed Hyperlink" xfId="2039" builtinId="9" hidden="1"/>
    <cellStyle name="Followed Hyperlink" xfId="2047" builtinId="9" hidden="1"/>
    <cellStyle name="Followed Hyperlink" xfId="2055" builtinId="9" hidden="1"/>
    <cellStyle name="Followed Hyperlink" xfId="2063" builtinId="9" hidden="1"/>
    <cellStyle name="Followed Hyperlink" xfId="2071" builtinId="9" hidden="1"/>
    <cellStyle name="Followed Hyperlink" xfId="2079" builtinId="9" hidden="1"/>
    <cellStyle name="Followed Hyperlink" xfId="2087" builtinId="9" hidden="1"/>
    <cellStyle name="Followed Hyperlink" xfId="2095" builtinId="9" hidden="1"/>
    <cellStyle name="Followed Hyperlink" xfId="2103" builtinId="9" hidden="1"/>
    <cellStyle name="Followed Hyperlink" xfId="2111" builtinId="9" hidden="1"/>
    <cellStyle name="Followed Hyperlink" xfId="2119" builtinId="9" hidden="1"/>
    <cellStyle name="Followed Hyperlink" xfId="2127" builtinId="9" hidden="1"/>
    <cellStyle name="Followed Hyperlink" xfId="2135" builtinId="9" hidden="1"/>
    <cellStyle name="Followed Hyperlink" xfId="2143" builtinId="9" hidden="1"/>
    <cellStyle name="Followed Hyperlink" xfId="2151" builtinId="9" hidden="1"/>
    <cellStyle name="Followed Hyperlink" xfId="2159" builtinId="9" hidden="1"/>
    <cellStyle name="Followed Hyperlink" xfId="2167" builtinId="9" hidden="1"/>
    <cellStyle name="Followed Hyperlink" xfId="2175" builtinId="9" hidden="1"/>
    <cellStyle name="Followed Hyperlink" xfId="2183" builtinId="9" hidden="1"/>
    <cellStyle name="Followed Hyperlink" xfId="2191" builtinId="9" hidden="1"/>
    <cellStyle name="Followed Hyperlink" xfId="2199" builtinId="9" hidden="1"/>
    <cellStyle name="Followed Hyperlink" xfId="2207" builtinId="9" hidden="1"/>
    <cellStyle name="Followed Hyperlink" xfId="2215" builtinId="9" hidden="1"/>
    <cellStyle name="Followed Hyperlink" xfId="2223" builtinId="9" hidden="1"/>
    <cellStyle name="Followed Hyperlink" xfId="2231" builtinId="9" hidden="1"/>
    <cellStyle name="Followed Hyperlink" xfId="2239" builtinId="9" hidden="1"/>
    <cellStyle name="Followed Hyperlink" xfId="2247" builtinId="9" hidden="1"/>
    <cellStyle name="Followed Hyperlink" xfId="2255" builtinId="9" hidden="1"/>
    <cellStyle name="Followed Hyperlink" xfId="2263" builtinId="9" hidden="1"/>
    <cellStyle name="Followed Hyperlink" xfId="2271" builtinId="9" hidden="1"/>
    <cellStyle name="Followed Hyperlink" xfId="2279" builtinId="9" hidden="1"/>
    <cellStyle name="Followed Hyperlink" xfId="2287" builtinId="9" hidden="1"/>
    <cellStyle name="Followed Hyperlink" xfId="2295" builtinId="9" hidden="1"/>
    <cellStyle name="Followed Hyperlink" xfId="2303" builtinId="9" hidden="1"/>
    <cellStyle name="Followed Hyperlink" xfId="2311" builtinId="9" hidden="1"/>
    <cellStyle name="Followed Hyperlink" xfId="2319" builtinId="9" hidden="1"/>
    <cellStyle name="Followed Hyperlink" xfId="2327" builtinId="9" hidden="1"/>
    <cellStyle name="Followed Hyperlink" xfId="2335" builtinId="9" hidden="1"/>
    <cellStyle name="Followed Hyperlink" xfId="2329" builtinId="9" hidden="1"/>
    <cellStyle name="Followed Hyperlink" xfId="2321" builtinId="9" hidden="1"/>
    <cellStyle name="Followed Hyperlink" xfId="2313" builtinId="9" hidden="1"/>
    <cellStyle name="Followed Hyperlink" xfId="2305" builtinId="9" hidden="1"/>
    <cellStyle name="Followed Hyperlink" xfId="2297" builtinId="9" hidden="1"/>
    <cellStyle name="Followed Hyperlink" xfId="2289" builtinId="9" hidden="1"/>
    <cellStyle name="Followed Hyperlink" xfId="2281" builtinId="9" hidden="1"/>
    <cellStyle name="Followed Hyperlink" xfId="2273" builtinId="9" hidden="1"/>
    <cellStyle name="Followed Hyperlink" xfId="2265" builtinId="9" hidden="1"/>
    <cellStyle name="Followed Hyperlink" xfId="2257" builtinId="9" hidden="1"/>
    <cellStyle name="Followed Hyperlink" xfId="2249" builtinId="9" hidden="1"/>
    <cellStyle name="Followed Hyperlink" xfId="2241" builtinId="9" hidden="1"/>
    <cellStyle name="Followed Hyperlink" xfId="2233" builtinId="9" hidden="1"/>
    <cellStyle name="Followed Hyperlink" xfId="2225" builtinId="9" hidden="1"/>
    <cellStyle name="Followed Hyperlink" xfId="2217" builtinId="9" hidden="1"/>
    <cellStyle name="Followed Hyperlink" xfId="2209" builtinId="9" hidden="1"/>
    <cellStyle name="Followed Hyperlink" xfId="2201" builtinId="9" hidden="1"/>
    <cellStyle name="Followed Hyperlink" xfId="2193" builtinId="9" hidden="1"/>
    <cellStyle name="Followed Hyperlink" xfId="2185" builtinId="9" hidden="1"/>
    <cellStyle name="Followed Hyperlink" xfId="2177" builtinId="9" hidden="1"/>
    <cellStyle name="Followed Hyperlink" xfId="2169" builtinId="9" hidden="1"/>
    <cellStyle name="Followed Hyperlink" xfId="2161" builtinId="9" hidden="1"/>
    <cellStyle name="Followed Hyperlink" xfId="2153" builtinId="9" hidden="1"/>
    <cellStyle name="Followed Hyperlink" xfId="2145" builtinId="9" hidden="1"/>
    <cellStyle name="Followed Hyperlink" xfId="2137" builtinId="9" hidden="1"/>
    <cellStyle name="Followed Hyperlink" xfId="2129" builtinId="9" hidden="1"/>
    <cellStyle name="Followed Hyperlink" xfId="2121" builtinId="9" hidden="1"/>
    <cellStyle name="Followed Hyperlink" xfId="2113" builtinId="9" hidden="1"/>
    <cellStyle name="Followed Hyperlink" xfId="2105" builtinId="9" hidden="1"/>
    <cellStyle name="Followed Hyperlink" xfId="2097" builtinId="9" hidden="1"/>
    <cellStyle name="Followed Hyperlink" xfId="2089" builtinId="9" hidden="1"/>
    <cellStyle name="Followed Hyperlink" xfId="2081" builtinId="9" hidden="1"/>
    <cellStyle name="Followed Hyperlink" xfId="2073" builtinId="9" hidden="1"/>
    <cellStyle name="Followed Hyperlink" xfId="2065" builtinId="9" hidden="1"/>
    <cellStyle name="Followed Hyperlink" xfId="2057" builtinId="9" hidden="1"/>
    <cellStyle name="Followed Hyperlink" xfId="2049" builtinId="9" hidden="1"/>
    <cellStyle name="Followed Hyperlink" xfId="2041" builtinId="9" hidden="1"/>
    <cellStyle name="Followed Hyperlink" xfId="2033" builtinId="9" hidden="1"/>
    <cellStyle name="Followed Hyperlink" xfId="2025" builtinId="9" hidden="1"/>
    <cellStyle name="Followed Hyperlink" xfId="2017" builtinId="9" hidden="1"/>
    <cellStyle name="Followed Hyperlink" xfId="2009" builtinId="9" hidden="1"/>
    <cellStyle name="Followed Hyperlink" xfId="2001" builtinId="9" hidden="1"/>
    <cellStyle name="Followed Hyperlink" xfId="1993" builtinId="9" hidden="1"/>
    <cellStyle name="Followed Hyperlink" xfId="1985" builtinId="9" hidden="1"/>
    <cellStyle name="Followed Hyperlink" xfId="1977" builtinId="9" hidden="1"/>
    <cellStyle name="Followed Hyperlink" xfId="1969" builtinId="9" hidden="1"/>
    <cellStyle name="Followed Hyperlink" xfId="1961" builtinId="9" hidden="1"/>
    <cellStyle name="Followed Hyperlink" xfId="1953" builtinId="9" hidden="1"/>
    <cellStyle name="Followed Hyperlink" xfId="1945" builtinId="9" hidden="1"/>
    <cellStyle name="Followed Hyperlink" xfId="1937" builtinId="9" hidden="1"/>
    <cellStyle name="Followed Hyperlink" xfId="1929" builtinId="9" hidden="1"/>
    <cellStyle name="Followed Hyperlink" xfId="1921" builtinId="9" hidden="1"/>
    <cellStyle name="Followed Hyperlink" xfId="1913" builtinId="9" hidden="1"/>
    <cellStyle name="Followed Hyperlink" xfId="1905" builtinId="9" hidden="1"/>
    <cellStyle name="Followed Hyperlink" xfId="1897" builtinId="9" hidden="1"/>
    <cellStyle name="Followed Hyperlink" xfId="1889" builtinId="9" hidden="1"/>
    <cellStyle name="Followed Hyperlink" xfId="1881" builtinId="9" hidden="1"/>
    <cellStyle name="Followed Hyperlink" xfId="1873" builtinId="9" hidden="1"/>
    <cellStyle name="Followed Hyperlink" xfId="1865" builtinId="9" hidden="1"/>
    <cellStyle name="Followed Hyperlink" xfId="1857" builtinId="9" hidden="1"/>
    <cellStyle name="Followed Hyperlink" xfId="1849" builtinId="9" hidden="1"/>
    <cellStyle name="Followed Hyperlink" xfId="1841" builtinId="9" hidden="1"/>
    <cellStyle name="Followed Hyperlink" xfId="1833" builtinId="9" hidden="1"/>
    <cellStyle name="Followed Hyperlink" xfId="1825" builtinId="9" hidden="1"/>
    <cellStyle name="Followed Hyperlink" xfId="1817" builtinId="9" hidden="1"/>
    <cellStyle name="Followed Hyperlink" xfId="1809" builtinId="9" hidden="1"/>
    <cellStyle name="Followed Hyperlink" xfId="1801" builtinId="9" hidden="1"/>
    <cellStyle name="Followed Hyperlink" xfId="1793" builtinId="9" hidden="1"/>
    <cellStyle name="Followed Hyperlink" xfId="1785" builtinId="9" hidden="1"/>
    <cellStyle name="Followed Hyperlink" xfId="1777" builtinId="9" hidden="1"/>
    <cellStyle name="Followed Hyperlink" xfId="1769" builtinId="9" hidden="1"/>
    <cellStyle name="Followed Hyperlink" xfId="1761" builtinId="9" hidden="1"/>
    <cellStyle name="Followed Hyperlink" xfId="1753" builtinId="9" hidden="1"/>
    <cellStyle name="Followed Hyperlink" xfId="1745" builtinId="9" hidden="1"/>
    <cellStyle name="Followed Hyperlink" xfId="1737" builtinId="9" hidden="1"/>
    <cellStyle name="Followed Hyperlink" xfId="1729" builtinId="9" hidden="1"/>
    <cellStyle name="Followed Hyperlink" xfId="1721" builtinId="9" hidden="1"/>
    <cellStyle name="Followed Hyperlink" xfId="1713" builtinId="9" hidden="1"/>
    <cellStyle name="Followed Hyperlink" xfId="1705" builtinId="9" hidden="1"/>
    <cellStyle name="Followed Hyperlink" xfId="1697" builtinId="9" hidden="1"/>
    <cellStyle name="Followed Hyperlink" xfId="1689" builtinId="9" hidden="1"/>
    <cellStyle name="Followed Hyperlink" xfId="1681" builtinId="9" hidden="1"/>
    <cellStyle name="Followed Hyperlink" xfId="1673" builtinId="9" hidden="1"/>
    <cellStyle name="Followed Hyperlink" xfId="1665" builtinId="9" hidden="1"/>
    <cellStyle name="Followed Hyperlink" xfId="1657" builtinId="9" hidden="1"/>
    <cellStyle name="Followed Hyperlink" xfId="1649" builtinId="9" hidden="1"/>
    <cellStyle name="Followed Hyperlink" xfId="1641" builtinId="9" hidden="1"/>
    <cellStyle name="Followed Hyperlink" xfId="1633" builtinId="9" hidden="1"/>
    <cellStyle name="Followed Hyperlink" xfId="1625" builtinId="9" hidden="1"/>
    <cellStyle name="Followed Hyperlink" xfId="1617" builtinId="9" hidden="1"/>
    <cellStyle name="Followed Hyperlink" xfId="1609" builtinId="9" hidden="1"/>
    <cellStyle name="Followed Hyperlink" xfId="1601" builtinId="9" hidden="1"/>
    <cellStyle name="Followed Hyperlink" xfId="1593" builtinId="9" hidden="1"/>
    <cellStyle name="Followed Hyperlink" xfId="1585" builtinId="9" hidden="1"/>
    <cellStyle name="Followed Hyperlink" xfId="1577" builtinId="9" hidden="1"/>
    <cellStyle name="Followed Hyperlink" xfId="1569" builtinId="9" hidden="1"/>
    <cellStyle name="Followed Hyperlink" xfId="1561" builtinId="9" hidden="1"/>
    <cellStyle name="Followed Hyperlink" xfId="1553" builtinId="9" hidden="1"/>
    <cellStyle name="Followed Hyperlink" xfId="1545" builtinId="9" hidden="1"/>
    <cellStyle name="Followed Hyperlink" xfId="1537" builtinId="9" hidden="1"/>
    <cellStyle name="Followed Hyperlink" xfId="1529" builtinId="9" hidden="1"/>
    <cellStyle name="Followed Hyperlink" xfId="1521" builtinId="9" hidden="1"/>
    <cellStyle name="Followed Hyperlink" xfId="1513" builtinId="9" hidden="1"/>
    <cellStyle name="Followed Hyperlink" xfId="1505" builtinId="9" hidden="1"/>
    <cellStyle name="Followed Hyperlink" xfId="1497" builtinId="9" hidden="1"/>
    <cellStyle name="Followed Hyperlink" xfId="1489" builtinId="9" hidden="1"/>
    <cellStyle name="Followed Hyperlink" xfId="1481" builtinId="9" hidden="1"/>
    <cellStyle name="Followed Hyperlink" xfId="1473" builtinId="9" hidden="1"/>
    <cellStyle name="Followed Hyperlink" xfId="1465" builtinId="9" hidden="1"/>
    <cellStyle name="Followed Hyperlink" xfId="1457" builtinId="9" hidden="1"/>
    <cellStyle name="Followed Hyperlink" xfId="1449" builtinId="9" hidden="1"/>
    <cellStyle name="Followed Hyperlink" xfId="1441" builtinId="9" hidden="1"/>
    <cellStyle name="Followed Hyperlink" xfId="1433" builtinId="9" hidden="1"/>
    <cellStyle name="Followed Hyperlink" xfId="1425" builtinId="9" hidden="1"/>
    <cellStyle name="Followed Hyperlink" xfId="1417" builtinId="9" hidden="1"/>
    <cellStyle name="Followed Hyperlink" xfId="1409" builtinId="9" hidden="1"/>
    <cellStyle name="Followed Hyperlink" xfId="1401" builtinId="9" hidden="1"/>
    <cellStyle name="Followed Hyperlink" xfId="1393" builtinId="9" hidden="1"/>
    <cellStyle name="Followed Hyperlink" xfId="1385" builtinId="9" hidden="1"/>
    <cellStyle name="Followed Hyperlink" xfId="1377" builtinId="9" hidden="1"/>
    <cellStyle name="Followed Hyperlink" xfId="1369" builtinId="9" hidden="1"/>
    <cellStyle name="Followed Hyperlink" xfId="1361" builtinId="9" hidden="1"/>
    <cellStyle name="Followed Hyperlink" xfId="1353" builtinId="9" hidden="1"/>
    <cellStyle name="Followed Hyperlink" xfId="1345" builtinId="9" hidden="1"/>
    <cellStyle name="Followed Hyperlink" xfId="1337" builtinId="9" hidden="1"/>
    <cellStyle name="Followed Hyperlink" xfId="1329" builtinId="9" hidden="1"/>
    <cellStyle name="Followed Hyperlink" xfId="1321" builtinId="9" hidden="1"/>
    <cellStyle name="Followed Hyperlink" xfId="1313" builtinId="9" hidden="1"/>
    <cellStyle name="Followed Hyperlink" xfId="1305" builtinId="9" hidden="1"/>
    <cellStyle name="Followed Hyperlink" xfId="1297" builtinId="9" hidden="1"/>
    <cellStyle name="Followed Hyperlink" xfId="1289" builtinId="9" hidden="1"/>
    <cellStyle name="Followed Hyperlink" xfId="1281" builtinId="9" hidden="1"/>
    <cellStyle name="Followed Hyperlink" xfId="1273" builtinId="9" hidden="1"/>
    <cellStyle name="Followed Hyperlink" xfId="1265" builtinId="9" hidden="1"/>
    <cellStyle name="Followed Hyperlink" xfId="1257" builtinId="9" hidden="1"/>
    <cellStyle name="Followed Hyperlink" xfId="1249" builtinId="9" hidden="1"/>
    <cellStyle name="Followed Hyperlink" xfId="1241" builtinId="9" hidden="1"/>
    <cellStyle name="Followed Hyperlink" xfId="1233" builtinId="9" hidden="1"/>
    <cellStyle name="Followed Hyperlink" xfId="1225" builtinId="9" hidden="1"/>
    <cellStyle name="Followed Hyperlink" xfId="1217" builtinId="9" hidden="1"/>
    <cellStyle name="Followed Hyperlink" xfId="1209" builtinId="9" hidden="1"/>
    <cellStyle name="Followed Hyperlink" xfId="1201" builtinId="9" hidden="1"/>
    <cellStyle name="Followed Hyperlink" xfId="1193" builtinId="9" hidden="1"/>
    <cellStyle name="Followed Hyperlink" xfId="1185" builtinId="9" hidden="1"/>
    <cellStyle name="Followed Hyperlink" xfId="1177" builtinId="9" hidden="1"/>
    <cellStyle name="Followed Hyperlink" xfId="1169" builtinId="9" hidden="1"/>
    <cellStyle name="Followed Hyperlink" xfId="1161" builtinId="9" hidden="1"/>
    <cellStyle name="Followed Hyperlink" xfId="1153" builtinId="9" hidden="1"/>
    <cellStyle name="Followed Hyperlink" xfId="1145" builtinId="9" hidden="1"/>
    <cellStyle name="Followed Hyperlink" xfId="1137" builtinId="9" hidden="1"/>
    <cellStyle name="Followed Hyperlink" xfId="1129" builtinId="9" hidden="1"/>
    <cellStyle name="Followed Hyperlink" xfId="1121" builtinId="9" hidden="1"/>
    <cellStyle name="Followed Hyperlink" xfId="1113" builtinId="9" hidden="1"/>
    <cellStyle name="Followed Hyperlink" xfId="1105" builtinId="9" hidden="1"/>
    <cellStyle name="Followed Hyperlink" xfId="1097" builtinId="9" hidden="1"/>
    <cellStyle name="Followed Hyperlink" xfId="1089" builtinId="9" hidden="1"/>
    <cellStyle name="Followed Hyperlink" xfId="1081" builtinId="9" hidden="1"/>
    <cellStyle name="Followed Hyperlink" xfId="1073" builtinId="9" hidden="1"/>
    <cellStyle name="Followed Hyperlink" xfId="1065" builtinId="9" hidden="1"/>
    <cellStyle name="Followed Hyperlink" xfId="1057" builtinId="9" hidden="1"/>
    <cellStyle name="Followed Hyperlink" xfId="1049" builtinId="9" hidden="1"/>
    <cellStyle name="Followed Hyperlink" xfId="1041" builtinId="9" hidden="1"/>
    <cellStyle name="Followed Hyperlink" xfId="1033" builtinId="9" hidden="1"/>
    <cellStyle name="Followed Hyperlink" xfId="1025" builtinId="9" hidden="1"/>
    <cellStyle name="Followed Hyperlink" xfId="1017" builtinId="9" hidden="1"/>
    <cellStyle name="Followed Hyperlink" xfId="1009" builtinId="9" hidden="1"/>
    <cellStyle name="Followed Hyperlink" xfId="1001" builtinId="9" hidden="1"/>
    <cellStyle name="Followed Hyperlink" xfId="993" builtinId="9" hidden="1"/>
    <cellStyle name="Followed Hyperlink" xfId="985" builtinId="9" hidden="1"/>
    <cellStyle name="Followed Hyperlink" xfId="977" builtinId="9" hidden="1"/>
    <cellStyle name="Followed Hyperlink" xfId="969" builtinId="9" hidden="1"/>
    <cellStyle name="Followed Hyperlink" xfId="961" builtinId="9" hidden="1"/>
    <cellStyle name="Followed Hyperlink" xfId="953" builtinId="9" hidden="1"/>
    <cellStyle name="Followed Hyperlink" xfId="945" builtinId="9" hidden="1"/>
    <cellStyle name="Followed Hyperlink" xfId="937" builtinId="9" hidden="1"/>
    <cellStyle name="Followed Hyperlink" xfId="929" builtinId="9" hidden="1"/>
    <cellStyle name="Followed Hyperlink" xfId="921" builtinId="9" hidden="1"/>
    <cellStyle name="Followed Hyperlink" xfId="913" builtinId="9" hidden="1"/>
    <cellStyle name="Followed Hyperlink" xfId="905" builtinId="9" hidden="1"/>
    <cellStyle name="Followed Hyperlink" xfId="897" builtinId="9" hidden="1"/>
    <cellStyle name="Followed Hyperlink" xfId="889" builtinId="9" hidden="1"/>
    <cellStyle name="Followed Hyperlink" xfId="881" builtinId="9" hidden="1"/>
    <cellStyle name="Followed Hyperlink" xfId="873" builtinId="9" hidden="1"/>
    <cellStyle name="Followed Hyperlink" xfId="865" builtinId="9" hidden="1"/>
    <cellStyle name="Followed Hyperlink" xfId="857" builtinId="9" hidden="1"/>
    <cellStyle name="Followed Hyperlink" xfId="849" builtinId="9" hidden="1"/>
    <cellStyle name="Followed Hyperlink" xfId="841" builtinId="9" hidden="1"/>
    <cellStyle name="Followed Hyperlink" xfId="833" builtinId="9" hidden="1"/>
    <cellStyle name="Followed Hyperlink" xfId="825" builtinId="9" hidden="1"/>
    <cellStyle name="Followed Hyperlink" xfId="817" builtinId="9" hidden="1"/>
    <cellStyle name="Followed Hyperlink" xfId="809" builtinId="9" hidden="1"/>
    <cellStyle name="Followed Hyperlink" xfId="801" builtinId="9" hidden="1"/>
    <cellStyle name="Followed Hyperlink" xfId="793" builtinId="9" hidden="1"/>
    <cellStyle name="Followed Hyperlink" xfId="785" builtinId="9" hidden="1"/>
    <cellStyle name="Followed Hyperlink" xfId="777" builtinId="9" hidden="1"/>
    <cellStyle name="Followed Hyperlink" xfId="769" builtinId="9" hidden="1"/>
    <cellStyle name="Followed Hyperlink" xfId="761" builtinId="9" hidden="1"/>
    <cellStyle name="Followed Hyperlink" xfId="753" builtinId="9" hidden="1"/>
    <cellStyle name="Followed Hyperlink" xfId="745" builtinId="9" hidden="1"/>
    <cellStyle name="Followed Hyperlink" xfId="737" builtinId="9" hidden="1"/>
    <cellStyle name="Followed Hyperlink" xfId="729" builtinId="9" hidden="1"/>
    <cellStyle name="Followed Hyperlink" xfId="721" builtinId="9" hidden="1"/>
    <cellStyle name="Followed Hyperlink" xfId="713" builtinId="9" hidden="1"/>
    <cellStyle name="Followed Hyperlink" xfId="705" builtinId="9" hidden="1"/>
    <cellStyle name="Followed Hyperlink" xfId="697" builtinId="9" hidden="1"/>
    <cellStyle name="Followed Hyperlink" xfId="689" builtinId="9" hidden="1"/>
    <cellStyle name="Followed Hyperlink" xfId="681" builtinId="9" hidden="1"/>
    <cellStyle name="Followed Hyperlink" xfId="673" builtinId="9" hidden="1"/>
    <cellStyle name="Followed Hyperlink" xfId="665" builtinId="9" hidden="1"/>
    <cellStyle name="Followed Hyperlink" xfId="657" builtinId="9" hidden="1"/>
    <cellStyle name="Followed Hyperlink" xfId="649" builtinId="9" hidden="1"/>
    <cellStyle name="Followed Hyperlink" xfId="641" builtinId="9" hidden="1"/>
    <cellStyle name="Followed Hyperlink" xfId="633" builtinId="9" hidden="1"/>
    <cellStyle name="Followed Hyperlink" xfId="625" builtinId="9" hidden="1"/>
    <cellStyle name="Followed Hyperlink" xfId="617" builtinId="9" hidden="1"/>
    <cellStyle name="Followed Hyperlink" xfId="609" builtinId="9" hidden="1"/>
    <cellStyle name="Followed Hyperlink" xfId="601" builtinId="9" hidden="1"/>
    <cellStyle name="Followed Hyperlink" xfId="593" builtinId="9" hidden="1"/>
    <cellStyle name="Followed Hyperlink" xfId="585" builtinId="9" hidden="1"/>
    <cellStyle name="Followed Hyperlink" xfId="577" builtinId="9" hidden="1"/>
    <cellStyle name="Followed Hyperlink" xfId="569" builtinId="9" hidden="1"/>
    <cellStyle name="Followed Hyperlink" xfId="561" builtinId="9" hidden="1"/>
    <cellStyle name="Followed Hyperlink" xfId="553" builtinId="9" hidden="1"/>
    <cellStyle name="Followed Hyperlink" xfId="545" builtinId="9" hidden="1"/>
    <cellStyle name="Followed Hyperlink" xfId="537" builtinId="9" hidden="1"/>
    <cellStyle name="Followed Hyperlink" xfId="529" builtinId="9" hidden="1"/>
    <cellStyle name="Followed Hyperlink" xfId="521" builtinId="9" hidden="1"/>
    <cellStyle name="Followed Hyperlink" xfId="513" builtinId="9" hidden="1"/>
    <cellStyle name="Followed Hyperlink" xfId="505" builtinId="9" hidden="1"/>
    <cellStyle name="Followed Hyperlink" xfId="497" builtinId="9" hidden="1"/>
    <cellStyle name="Followed Hyperlink" xfId="489" builtinId="9" hidden="1"/>
    <cellStyle name="Followed Hyperlink" xfId="481" builtinId="9" hidden="1"/>
    <cellStyle name="Followed Hyperlink" xfId="473" builtinId="9" hidden="1"/>
    <cellStyle name="Followed Hyperlink" xfId="465" builtinId="9" hidden="1"/>
    <cellStyle name="Followed Hyperlink" xfId="457" builtinId="9" hidden="1"/>
    <cellStyle name="Followed Hyperlink" xfId="449" builtinId="9" hidden="1"/>
    <cellStyle name="Followed Hyperlink" xfId="285" builtinId="9" hidden="1"/>
    <cellStyle name="Followed Hyperlink" xfId="293" builtinId="9" hidden="1"/>
    <cellStyle name="Followed Hyperlink" xfId="297" builtinId="9" hidden="1"/>
    <cellStyle name="Followed Hyperlink" xfId="301" builtinId="9" hidden="1"/>
    <cellStyle name="Followed Hyperlink" xfId="309" builtinId="9" hidden="1"/>
    <cellStyle name="Followed Hyperlink" xfId="313" builtinId="9" hidden="1"/>
    <cellStyle name="Followed Hyperlink" xfId="317" builtinId="9" hidden="1"/>
    <cellStyle name="Followed Hyperlink" xfId="325" builtinId="9" hidden="1"/>
    <cellStyle name="Followed Hyperlink" xfId="329" builtinId="9" hidden="1"/>
    <cellStyle name="Followed Hyperlink" xfId="333" builtinId="9" hidden="1"/>
    <cellStyle name="Followed Hyperlink" xfId="341" builtinId="9" hidden="1"/>
    <cellStyle name="Followed Hyperlink" xfId="345" builtinId="9" hidden="1"/>
    <cellStyle name="Followed Hyperlink" xfId="349" builtinId="9" hidden="1"/>
    <cellStyle name="Followed Hyperlink" xfId="357" builtinId="9" hidden="1"/>
    <cellStyle name="Followed Hyperlink" xfId="361" builtinId="9" hidden="1"/>
    <cellStyle name="Followed Hyperlink" xfId="365" builtinId="9" hidden="1"/>
    <cellStyle name="Followed Hyperlink" xfId="373" builtinId="9" hidden="1"/>
    <cellStyle name="Followed Hyperlink" xfId="377" builtinId="9" hidden="1"/>
    <cellStyle name="Followed Hyperlink" xfId="381" builtinId="9" hidden="1"/>
    <cellStyle name="Followed Hyperlink" xfId="389" builtinId="9" hidden="1"/>
    <cellStyle name="Followed Hyperlink" xfId="393" builtinId="9" hidden="1"/>
    <cellStyle name="Followed Hyperlink" xfId="397" builtinId="9" hidden="1"/>
    <cellStyle name="Followed Hyperlink" xfId="405" builtinId="9" hidden="1"/>
    <cellStyle name="Followed Hyperlink" xfId="409" builtinId="9" hidden="1"/>
    <cellStyle name="Followed Hyperlink" xfId="413" builtinId="9" hidden="1"/>
    <cellStyle name="Followed Hyperlink" xfId="421" builtinId="9" hidden="1"/>
    <cellStyle name="Followed Hyperlink" xfId="425" builtinId="9" hidden="1"/>
    <cellStyle name="Followed Hyperlink" xfId="429" builtinId="9" hidden="1"/>
    <cellStyle name="Followed Hyperlink" xfId="437" builtinId="9" hidden="1"/>
    <cellStyle name="Followed Hyperlink" xfId="441" builtinId="9" hidden="1"/>
    <cellStyle name="Followed Hyperlink" xfId="445" builtinId="9" hidden="1"/>
    <cellStyle name="Followed Hyperlink" xfId="433" builtinId="9" hidden="1"/>
    <cellStyle name="Followed Hyperlink" xfId="417" builtinId="9" hidden="1"/>
    <cellStyle name="Followed Hyperlink" xfId="401" builtinId="9" hidden="1"/>
    <cellStyle name="Followed Hyperlink" xfId="385" builtinId="9" hidden="1"/>
    <cellStyle name="Followed Hyperlink" xfId="369" builtinId="9" hidden="1"/>
    <cellStyle name="Followed Hyperlink" xfId="353" builtinId="9" hidden="1"/>
    <cellStyle name="Followed Hyperlink" xfId="337" builtinId="9" hidden="1"/>
    <cellStyle name="Followed Hyperlink" xfId="321" builtinId="9" hidden="1"/>
    <cellStyle name="Followed Hyperlink" xfId="305" builtinId="9" hidden="1"/>
    <cellStyle name="Followed Hyperlink" xfId="289" builtinId="9" hidden="1"/>
    <cellStyle name="Followed Hyperlink" xfId="237" builtinId="9" hidden="1"/>
    <cellStyle name="Followed Hyperlink" xfId="245" builtinId="9" hidden="1"/>
    <cellStyle name="Followed Hyperlink" xfId="249" builtinId="9" hidden="1"/>
    <cellStyle name="Followed Hyperlink" xfId="253" builtinId="9" hidden="1"/>
    <cellStyle name="Followed Hyperlink" xfId="257" builtinId="9" hidden="1"/>
    <cellStyle name="Followed Hyperlink" xfId="261" builtinId="9" hidden="1"/>
    <cellStyle name="Followed Hyperlink" xfId="265" builtinId="9" hidden="1"/>
    <cellStyle name="Followed Hyperlink" xfId="269" builtinId="9" hidden="1"/>
    <cellStyle name="Followed Hyperlink" xfId="277" builtinId="9" hidden="1"/>
    <cellStyle name="Followed Hyperlink" xfId="281" builtinId="9" hidden="1"/>
    <cellStyle name="Followed Hyperlink" xfId="273" builtinId="9" hidden="1"/>
    <cellStyle name="Followed Hyperlink" xfId="241" builtinId="9" hidden="1"/>
    <cellStyle name="Followed Hyperlink" xfId="214" builtinId="9" hidden="1"/>
    <cellStyle name="Followed Hyperlink" xfId="225" builtinId="9" hidden="1"/>
    <cellStyle name="Followed Hyperlink" xfId="229" builtinId="9" hidden="1"/>
    <cellStyle name="Followed Hyperlink" xfId="233" builtinId="9" hidden="1"/>
    <cellStyle name="Followed Hyperlink" xfId="206" builtinId="9" hidden="1"/>
    <cellStyle name="Followed Hyperlink" xfId="210" builtinId="9" hidden="1"/>
    <cellStyle name="Followed Hyperlink" xfId="202" builtinId="9" hidden="1"/>
    <cellStyle name="Followed Hyperlink" xfId="198" builtinId="9" hidden="1"/>
    <cellStyle name="Good 2" xfId="31"/>
    <cellStyle name="Heading 1 2" xfId="32"/>
    <cellStyle name="Heading 2 2" xfId="33"/>
    <cellStyle name="Heading 3 2" xfId="34"/>
    <cellStyle name="Heading 4 2" xfId="35"/>
    <cellStyle name="Hyperlink" xfId="1946" builtinId="8" hidden="1"/>
    <cellStyle name="Hyperlink" xfId="1948" builtinId="8" hidden="1"/>
    <cellStyle name="Hyperlink" xfId="1952" builtinId="8" hidden="1"/>
    <cellStyle name="Hyperlink" xfId="1956" builtinId="8" hidden="1"/>
    <cellStyle name="Hyperlink" xfId="1960" builtinId="8" hidden="1"/>
    <cellStyle name="Hyperlink" xfId="1962" builtinId="8" hidden="1"/>
    <cellStyle name="Hyperlink" xfId="1968" builtinId="8" hidden="1"/>
    <cellStyle name="Hyperlink" xfId="1970" builtinId="8" hidden="1"/>
    <cellStyle name="Hyperlink" xfId="1972" builtinId="8" hidden="1"/>
    <cellStyle name="Hyperlink" xfId="1978" builtinId="8" hidden="1"/>
    <cellStyle name="Hyperlink" xfId="1980" builtinId="8" hidden="1"/>
    <cellStyle name="Hyperlink" xfId="1984" builtinId="8" hidden="1"/>
    <cellStyle name="Hyperlink" xfId="1988" builtinId="8" hidden="1"/>
    <cellStyle name="Hyperlink" xfId="1992" builtinId="8" hidden="1"/>
    <cellStyle name="Hyperlink" xfId="1994" builtinId="8" hidden="1"/>
    <cellStyle name="Hyperlink" xfId="2000" builtinId="8" hidden="1"/>
    <cellStyle name="Hyperlink" xfId="2002" builtinId="8" hidden="1"/>
    <cellStyle name="Hyperlink" xfId="2004" builtinId="8" hidden="1"/>
    <cellStyle name="Hyperlink" xfId="2010" builtinId="8" hidden="1"/>
    <cellStyle name="Hyperlink" xfId="2012" builtinId="8" hidden="1"/>
    <cellStyle name="Hyperlink" xfId="2016" builtinId="8" hidden="1"/>
    <cellStyle name="Hyperlink" xfId="2020" builtinId="8" hidden="1"/>
    <cellStyle name="Hyperlink" xfId="2024" builtinId="8" hidden="1"/>
    <cellStyle name="Hyperlink" xfId="2026" builtinId="8" hidden="1"/>
    <cellStyle name="Hyperlink" xfId="2032" builtinId="8" hidden="1"/>
    <cellStyle name="Hyperlink" xfId="2034" builtinId="8" hidden="1"/>
    <cellStyle name="Hyperlink" xfId="2036" builtinId="8" hidden="1"/>
    <cellStyle name="Hyperlink" xfId="2042" builtinId="8" hidden="1"/>
    <cellStyle name="Hyperlink" xfId="2044" builtinId="8" hidden="1"/>
    <cellStyle name="Hyperlink" xfId="2048" builtinId="8" hidden="1"/>
    <cellStyle name="Hyperlink" xfId="2052" builtinId="8" hidden="1"/>
    <cellStyle name="Hyperlink" xfId="2056" builtinId="8" hidden="1"/>
    <cellStyle name="Hyperlink" xfId="2058" builtinId="8" hidden="1"/>
    <cellStyle name="Hyperlink" xfId="2064" builtinId="8" hidden="1"/>
    <cellStyle name="Hyperlink" xfId="2066" builtinId="8" hidden="1"/>
    <cellStyle name="Hyperlink" xfId="2068" builtinId="8" hidden="1"/>
    <cellStyle name="Hyperlink" xfId="2074" builtinId="8" hidden="1"/>
    <cellStyle name="Hyperlink" xfId="2076" builtinId="8" hidden="1"/>
    <cellStyle name="Hyperlink" xfId="2080" builtinId="8" hidden="1"/>
    <cellStyle name="Hyperlink" xfId="2084" builtinId="8" hidden="1"/>
    <cellStyle name="Hyperlink" xfId="2088" builtinId="8" hidden="1"/>
    <cellStyle name="Hyperlink" xfId="2090" builtinId="8" hidden="1"/>
    <cellStyle name="Hyperlink" xfId="2096" builtinId="8" hidden="1"/>
    <cellStyle name="Hyperlink" xfId="2098" builtinId="8" hidden="1"/>
    <cellStyle name="Hyperlink" xfId="2100" builtinId="8" hidden="1"/>
    <cellStyle name="Hyperlink" xfId="2106" builtinId="8" hidden="1"/>
    <cellStyle name="Hyperlink" xfId="2108" builtinId="8" hidden="1"/>
    <cellStyle name="Hyperlink" xfId="2112" builtinId="8" hidden="1"/>
    <cellStyle name="Hyperlink" xfId="2116" builtinId="8" hidden="1"/>
    <cellStyle name="Hyperlink" xfId="2120" builtinId="8" hidden="1"/>
    <cellStyle name="Hyperlink" xfId="2122" builtinId="8" hidden="1"/>
    <cellStyle name="Hyperlink" xfId="2128" builtinId="8" hidden="1"/>
    <cellStyle name="Hyperlink" xfId="2130" builtinId="8" hidden="1"/>
    <cellStyle name="Hyperlink" xfId="2132" builtinId="8" hidden="1"/>
    <cellStyle name="Hyperlink" xfId="2138" builtinId="8" hidden="1"/>
    <cellStyle name="Hyperlink" xfId="2140" builtinId="8" hidden="1"/>
    <cellStyle name="Hyperlink" xfId="2144" builtinId="8" hidden="1"/>
    <cellStyle name="Hyperlink" xfId="2148" builtinId="8" hidden="1"/>
    <cellStyle name="Hyperlink" xfId="2152" builtinId="8" hidden="1"/>
    <cellStyle name="Hyperlink" xfId="2154" builtinId="8" hidden="1"/>
    <cellStyle name="Hyperlink" xfId="2160" builtinId="8" hidden="1"/>
    <cellStyle name="Hyperlink" xfId="2162" builtinId="8" hidden="1"/>
    <cellStyle name="Hyperlink" xfId="2164" builtinId="8" hidden="1"/>
    <cellStyle name="Hyperlink" xfId="2170" builtinId="8" hidden="1"/>
    <cellStyle name="Hyperlink" xfId="2172" builtinId="8" hidden="1"/>
    <cellStyle name="Hyperlink" xfId="2176" builtinId="8" hidden="1"/>
    <cellStyle name="Hyperlink" xfId="2180" builtinId="8" hidden="1"/>
    <cellStyle name="Hyperlink" xfId="2184" builtinId="8" hidden="1"/>
    <cellStyle name="Hyperlink" xfId="2186" builtinId="8" hidden="1"/>
    <cellStyle name="Hyperlink" xfId="2192" builtinId="8" hidden="1"/>
    <cellStyle name="Hyperlink" xfId="2194" builtinId="8" hidden="1"/>
    <cellStyle name="Hyperlink" xfId="2196" builtinId="8" hidden="1"/>
    <cellStyle name="Hyperlink" xfId="2202" builtinId="8" hidden="1"/>
    <cellStyle name="Hyperlink" xfId="2204" builtinId="8" hidden="1"/>
    <cellStyle name="Hyperlink" xfId="2208" builtinId="8" hidden="1"/>
    <cellStyle name="Hyperlink" xfId="2212" builtinId="8" hidden="1"/>
    <cellStyle name="Hyperlink" xfId="2216" builtinId="8" hidden="1"/>
    <cellStyle name="Hyperlink" xfId="2218" builtinId="8" hidden="1"/>
    <cellStyle name="Hyperlink" xfId="2224" builtinId="8" hidden="1"/>
    <cellStyle name="Hyperlink" xfId="2226" builtinId="8" hidden="1"/>
    <cellStyle name="Hyperlink" xfId="2228" builtinId="8" hidden="1"/>
    <cellStyle name="Hyperlink" xfId="2234" builtinId="8" hidden="1"/>
    <cellStyle name="Hyperlink" xfId="2236" builtinId="8" hidden="1"/>
    <cellStyle name="Hyperlink" xfId="2240" builtinId="8" hidden="1"/>
    <cellStyle name="Hyperlink" xfId="2244" builtinId="8" hidden="1"/>
    <cellStyle name="Hyperlink" xfId="2248" builtinId="8" hidden="1"/>
    <cellStyle name="Hyperlink" xfId="2250" builtinId="8" hidden="1"/>
    <cellStyle name="Hyperlink" xfId="2256" builtinId="8" hidden="1"/>
    <cellStyle name="Hyperlink" xfId="2258" builtinId="8" hidden="1"/>
    <cellStyle name="Hyperlink" xfId="2260" builtinId="8" hidden="1"/>
    <cellStyle name="Hyperlink" xfId="2266" builtinId="8" hidden="1"/>
    <cellStyle name="Hyperlink" xfId="2268" builtinId="8" hidden="1"/>
    <cellStyle name="Hyperlink" xfId="2272" builtinId="8" hidden="1"/>
    <cellStyle name="Hyperlink" xfId="2276" builtinId="8" hidden="1"/>
    <cellStyle name="Hyperlink" xfId="2280" builtinId="8" hidden="1"/>
    <cellStyle name="Hyperlink" xfId="2282" builtinId="8" hidden="1"/>
    <cellStyle name="Hyperlink" xfId="2288" builtinId="8" hidden="1"/>
    <cellStyle name="Hyperlink" xfId="2290" builtinId="8" hidden="1"/>
    <cellStyle name="Hyperlink" xfId="2292" builtinId="8" hidden="1"/>
    <cellStyle name="Hyperlink" xfId="2298" builtinId="8" hidden="1"/>
    <cellStyle name="Hyperlink" xfId="2300" builtinId="8" hidden="1"/>
    <cellStyle name="Hyperlink" xfId="2304" builtinId="8" hidden="1"/>
    <cellStyle name="Hyperlink" xfId="2308" builtinId="8" hidden="1"/>
    <cellStyle name="Hyperlink" xfId="2312" builtinId="8" hidden="1"/>
    <cellStyle name="Hyperlink" xfId="2314" builtinId="8" hidden="1"/>
    <cellStyle name="Hyperlink" xfId="2320" builtinId="8" hidden="1"/>
    <cellStyle name="Hyperlink" xfId="2322" builtinId="8" hidden="1"/>
    <cellStyle name="Hyperlink" xfId="2324" builtinId="8" hidden="1"/>
    <cellStyle name="Hyperlink" xfId="2330" builtinId="8" hidden="1"/>
    <cellStyle name="Hyperlink" xfId="2332" builtinId="8" hidden="1"/>
    <cellStyle name="Hyperlink" xfId="2334" builtinId="8" hidden="1"/>
    <cellStyle name="Hyperlink" xfId="2318" builtinId="8" hidden="1"/>
    <cellStyle name="Hyperlink" xfId="2310" builtinId="8" hidden="1"/>
    <cellStyle name="Hyperlink" xfId="2302" builtinId="8" hidden="1"/>
    <cellStyle name="Hyperlink" xfId="2286" builtinId="8" hidden="1"/>
    <cellStyle name="Hyperlink" xfId="2278" builtinId="8" hidden="1"/>
    <cellStyle name="Hyperlink" xfId="2270" builtinId="8" hidden="1"/>
    <cellStyle name="Hyperlink" xfId="2254" builtinId="8" hidden="1"/>
    <cellStyle name="Hyperlink" xfId="2246" builtinId="8" hidden="1"/>
    <cellStyle name="Hyperlink" xfId="2238" builtinId="8" hidden="1"/>
    <cellStyle name="Hyperlink" xfId="2222" builtinId="8" hidden="1"/>
    <cellStyle name="Hyperlink" xfId="2214" builtinId="8" hidden="1"/>
    <cellStyle name="Hyperlink" xfId="2206" builtinId="8" hidden="1"/>
    <cellStyle name="Hyperlink" xfId="2190" builtinId="8" hidden="1"/>
    <cellStyle name="Hyperlink" xfId="2182" builtinId="8" hidden="1"/>
    <cellStyle name="Hyperlink" xfId="2174" builtinId="8" hidden="1"/>
    <cellStyle name="Hyperlink" xfId="2158" builtinId="8" hidden="1"/>
    <cellStyle name="Hyperlink" xfId="2150" builtinId="8" hidden="1"/>
    <cellStyle name="Hyperlink" xfId="2142" builtinId="8" hidden="1"/>
    <cellStyle name="Hyperlink" xfId="2126" builtinId="8" hidden="1"/>
    <cellStyle name="Hyperlink" xfId="2118" builtinId="8" hidden="1"/>
    <cellStyle name="Hyperlink" xfId="2110" builtinId="8" hidden="1"/>
    <cellStyle name="Hyperlink" xfId="2094" builtinId="8" hidden="1"/>
    <cellStyle name="Hyperlink" xfId="2086" builtinId="8" hidden="1"/>
    <cellStyle name="Hyperlink" xfId="2078" builtinId="8" hidden="1"/>
    <cellStyle name="Hyperlink" xfId="2062" builtinId="8" hidden="1"/>
    <cellStyle name="Hyperlink" xfId="2054" builtinId="8" hidden="1"/>
    <cellStyle name="Hyperlink" xfId="2046" builtinId="8" hidden="1"/>
    <cellStyle name="Hyperlink" xfId="2030" builtinId="8" hidden="1"/>
    <cellStyle name="Hyperlink" xfId="2022" builtinId="8" hidden="1"/>
    <cellStyle name="Hyperlink" xfId="2014" builtinId="8" hidden="1"/>
    <cellStyle name="Hyperlink" xfId="1998" builtinId="8" hidden="1"/>
    <cellStyle name="Hyperlink" xfId="1990" builtinId="8" hidden="1"/>
    <cellStyle name="Hyperlink" xfId="1982" builtinId="8" hidden="1"/>
    <cellStyle name="Hyperlink" xfId="1966" builtinId="8" hidden="1"/>
    <cellStyle name="Hyperlink" xfId="1958" builtinId="8" hidden="1"/>
    <cellStyle name="Hyperlink" xfId="1950" builtinId="8" hidden="1"/>
    <cellStyle name="Hyperlink" xfId="1934" builtinId="8" hidden="1"/>
    <cellStyle name="Hyperlink" xfId="1926" builtinId="8" hidden="1"/>
    <cellStyle name="Hyperlink" xfId="1918" builtinId="8" hidden="1"/>
    <cellStyle name="Hyperlink" xfId="1902" builtinId="8" hidden="1"/>
    <cellStyle name="Hyperlink" xfId="1894" builtinId="8" hidden="1"/>
    <cellStyle name="Hyperlink" xfId="1886" builtinId="8" hidden="1"/>
    <cellStyle name="Hyperlink" xfId="1870" builtinId="8" hidden="1"/>
    <cellStyle name="Hyperlink" xfId="1862" builtinId="8" hidden="1"/>
    <cellStyle name="Hyperlink" xfId="1854" builtinId="8" hidden="1"/>
    <cellStyle name="Hyperlink" xfId="1838" builtinId="8" hidden="1"/>
    <cellStyle name="Hyperlink" xfId="1830" builtinId="8" hidden="1"/>
    <cellStyle name="Hyperlink" xfId="1822" builtinId="8" hidden="1"/>
    <cellStyle name="Hyperlink" xfId="1806" builtinId="8" hidden="1"/>
    <cellStyle name="Hyperlink" xfId="1798" builtinId="8" hidden="1"/>
    <cellStyle name="Hyperlink" xfId="1790" builtinId="8" hidden="1"/>
    <cellStyle name="Hyperlink" xfId="1774" builtinId="8" hidden="1"/>
    <cellStyle name="Hyperlink" xfId="1766" builtinId="8" hidden="1"/>
    <cellStyle name="Hyperlink" xfId="1758" builtinId="8" hidden="1"/>
    <cellStyle name="Hyperlink" xfId="1742" builtinId="8" hidden="1"/>
    <cellStyle name="Hyperlink" xfId="1734" builtinId="8" hidden="1"/>
    <cellStyle name="Hyperlink" xfId="1726" builtinId="8" hidden="1"/>
    <cellStyle name="Hyperlink" xfId="1710" builtinId="8" hidden="1"/>
    <cellStyle name="Hyperlink" xfId="1702" builtinId="8" hidden="1"/>
    <cellStyle name="Hyperlink" xfId="1694" builtinId="8" hidden="1"/>
    <cellStyle name="Hyperlink" xfId="1678" builtinId="8" hidden="1"/>
    <cellStyle name="Hyperlink" xfId="1670" builtinId="8" hidden="1"/>
    <cellStyle name="Hyperlink" xfId="1662" builtinId="8" hidden="1"/>
    <cellStyle name="Hyperlink" xfId="1646" builtinId="8" hidden="1"/>
    <cellStyle name="Hyperlink" xfId="1638" builtinId="8" hidden="1"/>
    <cellStyle name="Hyperlink" xfId="1630" builtinId="8" hidden="1"/>
    <cellStyle name="Hyperlink" xfId="1614" builtinId="8" hidden="1"/>
    <cellStyle name="Hyperlink" xfId="1606" builtinId="8" hidden="1"/>
    <cellStyle name="Hyperlink" xfId="1598" builtinId="8" hidden="1"/>
    <cellStyle name="Hyperlink" xfId="1582" builtinId="8" hidden="1"/>
    <cellStyle name="Hyperlink" xfId="1574" builtinId="8" hidden="1"/>
    <cellStyle name="Hyperlink" xfId="1566" builtinId="8" hidden="1"/>
    <cellStyle name="Hyperlink" xfId="1550" builtinId="8" hidden="1"/>
    <cellStyle name="Hyperlink" xfId="1542" builtinId="8" hidden="1"/>
    <cellStyle name="Hyperlink" xfId="1534" builtinId="8" hidden="1"/>
    <cellStyle name="Hyperlink" xfId="1518" builtinId="8" hidden="1"/>
    <cellStyle name="Hyperlink" xfId="1510" builtinId="8" hidden="1"/>
    <cellStyle name="Hyperlink" xfId="1502" builtinId="8" hidden="1"/>
    <cellStyle name="Hyperlink" xfId="1486" builtinId="8" hidden="1"/>
    <cellStyle name="Hyperlink" xfId="1478" builtinId="8" hidden="1"/>
    <cellStyle name="Hyperlink" xfId="1470" builtinId="8" hidden="1"/>
    <cellStyle name="Hyperlink" xfId="1454" builtinId="8" hidden="1"/>
    <cellStyle name="Hyperlink" xfId="1446" builtinId="8" hidden="1"/>
    <cellStyle name="Hyperlink" xfId="1438" builtinId="8" hidden="1"/>
    <cellStyle name="Hyperlink" xfId="1422" builtinId="8" hidden="1"/>
    <cellStyle name="Hyperlink" xfId="1414" builtinId="8" hidden="1"/>
    <cellStyle name="Hyperlink" xfId="1406" builtinId="8" hidden="1"/>
    <cellStyle name="Hyperlink" xfId="1390" builtinId="8" hidden="1"/>
    <cellStyle name="Hyperlink" xfId="1382" builtinId="8" hidden="1"/>
    <cellStyle name="Hyperlink" xfId="1374" builtinId="8" hidden="1"/>
    <cellStyle name="Hyperlink" xfId="1358" builtinId="8" hidden="1"/>
    <cellStyle name="Hyperlink" xfId="1350" builtinId="8" hidden="1"/>
    <cellStyle name="Hyperlink" xfId="1342" builtinId="8" hidden="1"/>
    <cellStyle name="Hyperlink" xfId="1326" builtinId="8" hidden="1"/>
    <cellStyle name="Hyperlink" xfId="1318" builtinId="8" hidden="1"/>
    <cellStyle name="Hyperlink" xfId="1310" builtinId="8" hidden="1"/>
    <cellStyle name="Hyperlink" xfId="1294" builtinId="8" hidden="1"/>
    <cellStyle name="Hyperlink" xfId="1286" builtinId="8" hidden="1"/>
    <cellStyle name="Hyperlink" xfId="1278" builtinId="8" hidden="1"/>
    <cellStyle name="Hyperlink" xfId="1262" builtinId="8" hidden="1"/>
    <cellStyle name="Hyperlink" xfId="1254" builtinId="8" hidden="1"/>
    <cellStyle name="Hyperlink" xfId="1246" builtinId="8" hidden="1"/>
    <cellStyle name="Hyperlink" xfId="1230" builtinId="8" hidden="1"/>
    <cellStyle name="Hyperlink" xfId="1222" builtinId="8" hidden="1"/>
    <cellStyle name="Hyperlink" xfId="1214" builtinId="8" hidden="1"/>
    <cellStyle name="Hyperlink" xfId="1198" builtinId="8" hidden="1"/>
    <cellStyle name="Hyperlink" xfId="1190" builtinId="8" hidden="1"/>
    <cellStyle name="Hyperlink" xfId="1182" builtinId="8" hidden="1"/>
    <cellStyle name="Hyperlink" xfId="1166" builtinId="8" hidden="1"/>
    <cellStyle name="Hyperlink" xfId="1158" builtinId="8" hidden="1"/>
    <cellStyle name="Hyperlink" xfId="1150" builtinId="8" hidden="1"/>
    <cellStyle name="Hyperlink" xfId="1134" builtinId="8" hidden="1"/>
    <cellStyle name="Hyperlink" xfId="1126" builtinId="8" hidden="1"/>
    <cellStyle name="Hyperlink" xfId="1118" builtinId="8" hidden="1"/>
    <cellStyle name="Hyperlink" xfId="1102" builtinId="8" hidden="1"/>
    <cellStyle name="Hyperlink" xfId="1094" builtinId="8" hidden="1"/>
    <cellStyle name="Hyperlink" xfId="1086" builtinId="8" hidden="1"/>
    <cellStyle name="Hyperlink" xfId="1070" builtinId="8" hidden="1"/>
    <cellStyle name="Hyperlink" xfId="1062" builtinId="8" hidden="1"/>
    <cellStyle name="Hyperlink" xfId="1054" builtinId="8" hidden="1"/>
    <cellStyle name="Hyperlink" xfId="1038" builtinId="8" hidden="1"/>
    <cellStyle name="Hyperlink" xfId="1030" builtinId="8" hidden="1"/>
    <cellStyle name="Hyperlink" xfId="1022" builtinId="8" hidden="1"/>
    <cellStyle name="Hyperlink" xfId="1006" builtinId="8" hidden="1"/>
    <cellStyle name="Hyperlink" xfId="998" builtinId="8" hidden="1"/>
    <cellStyle name="Hyperlink" xfId="990" builtinId="8" hidden="1"/>
    <cellStyle name="Hyperlink" xfId="974" builtinId="8" hidden="1"/>
    <cellStyle name="Hyperlink" xfId="966" builtinId="8" hidden="1"/>
    <cellStyle name="Hyperlink" xfId="958" builtinId="8" hidden="1"/>
    <cellStyle name="Hyperlink" xfId="942" builtinId="8" hidden="1"/>
    <cellStyle name="Hyperlink" xfId="934" builtinId="8" hidden="1"/>
    <cellStyle name="Hyperlink" xfId="926" builtinId="8" hidden="1"/>
    <cellStyle name="Hyperlink" xfId="910" builtinId="8" hidden="1"/>
    <cellStyle name="Hyperlink" xfId="902" builtinId="8" hidden="1"/>
    <cellStyle name="Hyperlink" xfId="894" builtinId="8" hidden="1"/>
    <cellStyle name="Hyperlink" xfId="878" builtinId="8" hidden="1"/>
    <cellStyle name="Hyperlink" xfId="422" builtinId="8" hidden="1"/>
    <cellStyle name="Hyperlink" xfId="424" builtinId="8" hidden="1"/>
    <cellStyle name="Hyperlink" xfId="428" builtinId="8" hidden="1"/>
    <cellStyle name="Hyperlink" xfId="432" builtinId="8" hidden="1"/>
    <cellStyle name="Hyperlink" xfId="434" builtinId="8" hidden="1"/>
    <cellStyle name="Hyperlink" xfId="438" builtinId="8" hidden="1"/>
    <cellStyle name="Hyperlink" xfId="440" builtinId="8" hidden="1"/>
    <cellStyle name="Hyperlink" xfId="442" builtinId="8" hidden="1"/>
    <cellStyle name="Hyperlink" xfId="448" builtinId="8" hidden="1"/>
    <cellStyle name="Hyperlink" xfId="450" builtinId="8" hidden="1"/>
    <cellStyle name="Hyperlink" xfId="452" builtinId="8" hidden="1"/>
    <cellStyle name="Hyperlink" xfId="456" builtinId="8" hidden="1"/>
    <cellStyle name="Hyperlink" xfId="458" builtinId="8" hidden="1"/>
    <cellStyle name="Hyperlink" xfId="460" builtinId="8" hidden="1"/>
    <cellStyle name="Hyperlink" xfId="466" builtinId="8" hidden="1"/>
    <cellStyle name="Hyperlink" xfId="468" builtinId="8" hidden="1"/>
    <cellStyle name="Hyperlink" xfId="470" builtinId="8" hidden="1"/>
    <cellStyle name="Hyperlink" xfId="474" builtinId="8" hidden="1"/>
    <cellStyle name="Hyperlink" xfId="476" builtinId="8" hidden="1"/>
    <cellStyle name="Hyperlink" xfId="480" builtinId="8" hidden="1"/>
    <cellStyle name="Hyperlink" xfId="484" builtinId="8" hidden="1"/>
    <cellStyle name="Hyperlink" xfId="486" builtinId="8" hidden="1"/>
    <cellStyle name="Hyperlink" xfId="488" builtinId="8" hidden="1"/>
    <cellStyle name="Hyperlink" xfId="492" builtinId="8" hidden="1"/>
    <cellStyle name="Hyperlink" xfId="496" builtinId="8" hidden="1"/>
    <cellStyle name="Hyperlink" xfId="498" builtinId="8" hidden="1"/>
    <cellStyle name="Hyperlink" xfId="502" builtinId="8" hidden="1"/>
    <cellStyle name="Hyperlink" xfId="504" builtinId="8" hidden="1"/>
    <cellStyle name="Hyperlink" xfId="506" builtinId="8" hidden="1"/>
    <cellStyle name="Hyperlink" xfId="512" builtinId="8" hidden="1"/>
    <cellStyle name="Hyperlink" xfId="514" builtinId="8" hidden="1"/>
    <cellStyle name="Hyperlink" xfId="516" builtinId="8" hidden="1"/>
    <cellStyle name="Hyperlink" xfId="520" builtinId="8" hidden="1"/>
    <cellStyle name="Hyperlink" xfId="522" builtinId="8" hidden="1"/>
    <cellStyle name="Hyperlink" xfId="524" builtinId="8" hidden="1"/>
    <cellStyle name="Hyperlink" xfId="530" builtinId="8" hidden="1"/>
    <cellStyle name="Hyperlink" xfId="532" builtinId="8" hidden="1"/>
    <cellStyle name="Hyperlink" xfId="534" builtinId="8" hidden="1"/>
    <cellStyle name="Hyperlink" xfId="538" builtinId="8" hidden="1"/>
    <cellStyle name="Hyperlink" xfId="540" builtinId="8" hidden="1"/>
    <cellStyle name="Hyperlink" xfId="544" builtinId="8" hidden="1"/>
    <cellStyle name="Hyperlink" xfId="548" builtinId="8" hidden="1"/>
    <cellStyle name="Hyperlink" xfId="550" builtinId="8" hidden="1"/>
    <cellStyle name="Hyperlink" xfId="552" builtinId="8" hidden="1"/>
    <cellStyle name="Hyperlink" xfId="556" builtinId="8" hidden="1"/>
    <cellStyle name="Hyperlink" xfId="560" builtinId="8" hidden="1"/>
    <cellStyle name="Hyperlink" xfId="562" builtinId="8" hidden="1"/>
    <cellStyle name="Hyperlink" xfId="566" builtinId="8" hidden="1"/>
    <cellStyle name="Hyperlink" xfId="568" builtinId="8" hidden="1"/>
    <cellStyle name="Hyperlink" xfId="570" builtinId="8" hidden="1"/>
    <cellStyle name="Hyperlink" xfId="576" builtinId="8" hidden="1"/>
    <cellStyle name="Hyperlink" xfId="578" builtinId="8" hidden="1"/>
    <cellStyle name="Hyperlink" xfId="580" builtinId="8" hidden="1"/>
    <cellStyle name="Hyperlink" xfId="584" builtinId="8" hidden="1"/>
    <cellStyle name="Hyperlink" xfId="586" builtinId="8" hidden="1"/>
    <cellStyle name="Hyperlink" xfId="588" builtinId="8" hidden="1"/>
    <cellStyle name="Hyperlink" xfId="594" builtinId="8" hidden="1"/>
    <cellStyle name="Hyperlink" xfId="596" builtinId="8" hidden="1"/>
    <cellStyle name="Hyperlink" xfId="598" builtinId="8" hidden="1"/>
    <cellStyle name="Hyperlink" xfId="602" builtinId="8" hidden="1"/>
    <cellStyle name="Hyperlink" xfId="604" builtinId="8" hidden="1"/>
    <cellStyle name="Hyperlink" xfId="608" builtinId="8" hidden="1"/>
    <cellStyle name="Hyperlink" xfId="612" builtinId="8" hidden="1"/>
    <cellStyle name="Hyperlink" xfId="614" builtinId="8" hidden="1"/>
    <cellStyle name="Hyperlink" xfId="616" builtinId="8" hidden="1"/>
    <cellStyle name="Hyperlink" xfId="620" builtinId="8" hidden="1"/>
    <cellStyle name="Hyperlink" xfId="624" builtinId="8" hidden="1"/>
    <cellStyle name="Hyperlink" xfId="626" builtinId="8" hidden="1"/>
    <cellStyle name="Hyperlink" xfId="630" builtinId="8" hidden="1"/>
    <cellStyle name="Hyperlink" xfId="632" builtinId="8" hidden="1"/>
    <cellStyle name="Hyperlink" xfId="634" builtinId="8" hidden="1"/>
    <cellStyle name="Hyperlink" xfId="640" builtinId="8" hidden="1"/>
    <cellStyle name="Hyperlink" xfId="642" builtinId="8" hidden="1"/>
    <cellStyle name="Hyperlink" xfId="644" builtinId="8" hidden="1"/>
    <cellStyle name="Hyperlink" xfId="648" builtinId="8" hidden="1"/>
    <cellStyle name="Hyperlink" xfId="650" builtinId="8" hidden="1"/>
    <cellStyle name="Hyperlink" xfId="652" builtinId="8" hidden="1"/>
    <cellStyle name="Hyperlink" xfId="658" builtinId="8" hidden="1"/>
    <cellStyle name="Hyperlink" xfId="660" builtinId="8" hidden="1"/>
    <cellStyle name="Hyperlink" xfId="662" builtinId="8" hidden="1"/>
    <cellStyle name="Hyperlink" xfId="666" builtinId="8" hidden="1"/>
    <cellStyle name="Hyperlink" xfId="668" builtinId="8" hidden="1"/>
    <cellStyle name="Hyperlink" xfId="672" builtinId="8" hidden="1"/>
    <cellStyle name="Hyperlink" xfId="676" builtinId="8" hidden="1"/>
    <cellStyle name="Hyperlink" xfId="678" builtinId="8" hidden="1"/>
    <cellStyle name="Hyperlink" xfId="680" builtinId="8" hidden="1"/>
    <cellStyle name="Hyperlink" xfId="684" builtinId="8" hidden="1"/>
    <cellStyle name="Hyperlink" xfId="688" builtinId="8" hidden="1"/>
    <cellStyle name="Hyperlink" xfId="690" builtinId="8" hidden="1"/>
    <cellStyle name="Hyperlink" xfId="694" builtinId="8" hidden="1"/>
    <cellStyle name="Hyperlink" xfId="696" builtinId="8" hidden="1"/>
    <cellStyle name="Hyperlink" xfId="698" builtinId="8" hidden="1"/>
    <cellStyle name="Hyperlink" xfId="704" builtinId="8" hidden="1"/>
    <cellStyle name="Hyperlink" xfId="706" builtinId="8" hidden="1"/>
    <cellStyle name="Hyperlink" xfId="708" builtinId="8" hidden="1"/>
    <cellStyle name="Hyperlink" xfId="712" builtinId="8" hidden="1"/>
    <cellStyle name="Hyperlink" xfId="714" builtinId="8" hidden="1"/>
    <cellStyle name="Hyperlink" xfId="716" builtinId="8" hidden="1"/>
    <cellStyle name="Hyperlink" xfId="722" builtinId="8" hidden="1"/>
    <cellStyle name="Hyperlink" xfId="724" builtinId="8" hidden="1"/>
    <cellStyle name="Hyperlink" xfId="726" builtinId="8" hidden="1"/>
    <cellStyle name="Hyperlink" xfId="730" builtinId="8" hidden="1"/>
    <cellStyle name="Hyperlink" xfId="732" builtinId="8" hidden="1"/>
    <cellStyle name="Hyperlink" xfId="736" builtinId="8" hidden="1"/>
    <cellStyle name="Hyperlink" xfId="740" builtinId="8" hidden="1"/>
    <cellStyle name="Hyperlink" xfId="742" builtinId="8" hidden="1"/>
    <cellStyle name="Hyperlink" xfId="744" builtinId="8" hidden="1"/>
    <cellStyle name="Hyperlink" xfId="748" builtinId="8" hidden="1"/>
    <cellStyle name="Hyperlink" xfId="752" builtinId="8" hidden="1"/>
    <cellStyle name="Hyperlink" xfId="754" builtinId="8" hidden="1"/>
    <cellStyle name="Hyperlink" xfId="758" builtinId="8" hidden="1"/>
    <cellStyle name="Hyperlink" xfId="760" builtinId="8" hidden="1"/>
    <cellStyle name="Hyperlink" xfId="762" builtinId="8" hidden="1"/>
    <cellStyle name="Hyperlink" xfId="768" builtinId="8" hidden="1"/>
    <cellStyle name="Hyperlink" xfId="770" builtinId="8" hidden="1"/>
    <cellStyle name="Hyperlink" xfId="772" builtinId="8" hidden="1"/>
    <cellStyle name="Hyperlink" xfId="776" builtinId="8" hidden="1"/>
    <cellStyle name="Hyperlink" xfId="778" builtinId="8" hidden="1"/>
    <cellStyle name="Hyperlink" xfId="780" builtinId="8" hidden="1"/>
    <cellStyle name="Hyperlink" xfId="786" builtinId="8" hidden="1"/>
    <cellStyle name="Hyperlink" xfId="788" builtinId="8" hidden="1"/>
    <cellStyle name="Hyperlink" xfId="790" builtinId="8" hidden="1"/>
    <cellStyle name="Hyperlink" xfId="794" builtinId="8" hidden="1"/>
    <cellStyle name="Hyperlink" xfId="796" builtinId="8" hidden="1"/>
    <cellStyle name="Hyperlink" xfId="800" builtinId="8" hidden="1"/>
    <cellStyle name="Hyperlink" xfId="804" builtinId="8" hidden="1"/>
    <cellStyle name="Hyperlink" xfId="806" builtinId="8" hidden="1"/>
    <cellStyle name="Hyperlink" xfId="808" builtinId="8" hidden="1"/>
    <cellStyle name="Hyperlink" xfId="812" builtinId="8" hidden="1"/>
    <cellStyle name="Hyperlink" xfId="816" builtinId="8" hidden="1"/>
    <cellStyle name="Hyperlink" xfId="818" builtinId="8" hidden="1"/>
    <cellStyle name="Hyperlink" xfId="822" builtinId="8" hidden="1"/>
    <cellStyle name="Hyperlink" xfId="824" builtinId="8" hidden="1"/>
    <cellStyle name="Hyperlink" xfId="826" builtinId="8" hidden="1"/>
    <cellStyle name="Hyperlink" xfId="832" builtinId="8" hidden="1"/>
    <cellStyle name="Hyperlink" xfId="834" builtinId="8" hidden="1"/>
    <cellStyle name="Hyperlink" xfId="836" builtinId="8" hidden="1"/>
    <cellStyle name="Hyperlink" xfId="840" builtinId="8" hidden="1"/>
    <cellStyle name="Hyperlink" xfId="842" builtinId="8" hidden="1"/>
    <cellStyle name="Hyperlink" xfId="844" builtinId="8" hidden="1"/>
    <cellStyle name="Hyperlink" xfId="850" builtinId="8" hidden="1"/>
    <cellStyle name="Hyperlink" xfId="852" builtinId="8" hidden="1"/>
    <cellStyle name="Hyperlink" xfId="854" builtinId="8" hidden="1"/>
    <cellStyle name="Hyperlink" xfId="858" builtinId="8" hidden="1"/>
    <cellStyle name="Hyperlink" xfId="860" builtinId="8" hidden="1"/>
    <cellStyle name="Hyperlink" xfId="864" builtinId="8" hidden="1"/>
    <cellStyle name="Hyperlink" xfId="868" builtinId="8" hidden="1"/>
    <cellStyle name="Hyperlink" xfId="870" builtinId="8" hidden="1"/>
    <cellStyle name="Hyperlink" xfId="872" builtinId="8" hidden="1"/>
    <cellStyle name="Hyperlink" xfId="876" builtinId="8" hidden="1"/>
    <cellStyle name="Hyperlink" xfId="862" builtinId="8" hidden="1"/>
    <cellStyle name="Hyperlink" xfId="846" builtinId="8" hidden="1"/>
    <cellStyle name="Hyperlink" xfId="814" builtinId="8" hidden="1"/>
    <cellStyle name="Hyperlink" xfId="798" builtinId="8" hidden="1"/>
    <cellStyle name="Hyperlink" xfId="782" builtinId="8" hidden="1"/>
    <cellStyle name="Hyperlink" xfId="750" builtinId="8" hidden="1"/>
    <cellStyle name="Hyperlink" xfId="734" builtinId="8" hidden="1"/>
    <cellStyle name="Hyperlink" xfId="718" builtinId="8" hidden="1"/>
    <cellStyle name="Hyperlink" xfId="686" builtinId="8" hidden="1"/>
    <cellStyle name="Hyperlink" xfId="670" builtinId="8" hidden="1"/>
    <cellStyle name="Hyperlink" xfId="654" builtinId="8" hidden="1"/>
    <cellStyle name="Hyperlink" xfId="622" builtinId="8" hidden="1"/>
    <cellStyle name="Hyperlink" xfId="606" builtinId="8" hidden="1"/>
    <cellStyle name="Hyperlink" xfId="590" builtinId="8" hidden="1"/>
    <cellStyle name="Hyperlink" xfId="558" builtinId="8" hidden="1"/>
    <cellStyle name="Hyperlink" xfId="542" builtinId="8" hidden="1"/>
    <cellStyle name="Hyperlink" xfId="526" builtinId="8" hidden="1"/>
    <cellStyle name="Hyperlink" xfId="494" builtinId="8" hidden="1"/>
    <cellStyle name="Hyperlink" xfId="478" builtinId="8" hidden="1"/>
    <cellStyle name="Hyperlink" xfId="462" builtinId="8" hidden="1"/>
    <cellStyle name="Hyperlink" xfId="430" builtinId="8" hidden="1"/>
    <cellStyle name="Hyperlink" xfId="240" builtinId="8" hidden="1"/>
    <cellStyle name="Hyperlink" xfId="242" builtinId="8" hidden="1"/>
    <cellStyle name="Hyperlink" xfId="246" builtinId="8" hidden="1"/>
    <cellStyle name="Hyperlink" xfId="248" builtinId="8" hidden="1"/>
    <cellStyle name="Hyperlink" xfId="250" builtinId="8" hidden="1"/>
    <cellStyle name="Hyperlink" xfId="254" builtinId="8" hidden="1"/>
    <cellStyle name="Hyperlink" xfId="256" builtinId="8" hidden="1"/>
    <cellStyle name="Hyperlink" xfId="258" builtinId="8" hidden="1"/>
    <cellStyle name="Hyperlink" xfId="262" builtinId="8" hidden="1"/>
    <cellStyle name="Hyperlink" xfId="264" builtinId="8" hidden="1"/>
    <cellStyle name="Hyperlink" xfId="266" builtinId="8" hidden="1"/>
    <cellStyle name="Hyperlink" xfId="272" builtinId="8" hidden="1"/>
    <cellStyle name="Hyperlink" xfId="274" builtinId="8" hidden="1"/>
    <cellStyle name="Hyperlink" xfId="276" builtinId="8" hidden="1"/>
    <cellStyle name="Hyperlink" xfId="280" builtinId="8" hidden="1"/>
    <cellStyle name="Hyperlink" xfId="282" builtinId="8" hidden="1"/>
    <cellStyle name="Hyperlink" xfId="284" builtinId="8" hidden="1"/>
    <cellStyle name="Hyperlink" xfId="288" builtinId="8" hidden="1"/>
    <cellStyle name="Hyperlink" xfId="290" builtinId="8" hidden="1"/>
    <cellStyle name="Hyperlink" xfId="292" builtinId="8" hidden="1"/>
    <cellStyle name="Hyperlink" xfId="296" builtinId="8" hidden="1"/>
    <cellStyle name="Hyperlink" xfId="298" builtinId="8" hidden="1"/>
    <cellStyle name="Hyperlink" xfId="300" builtinId="8" hidden="1"/>
    <cellStyle name="Hyperlink" xfId="306" builtinId="8" hidden="1"/>
    <cellStyle name="Hyperlink" xfId="308" builtinId="8" hidden="1"/>
    <cellStyle name="Hyperlink" xfId="310" builtinId="8" hidden="1"/>
    <cellStyle name="Hyperlink" xfId="314" builtinId="8" hidden="1"/>
    <cellStyle name="Hyperlink" xfId="316" builtinId="8" hidden="1"/>
    <cellStyle name="Hyperlink" xfId="318" builtinId="8" hidden="1"/>
    <cellStyle name="Hyperlink" xfId="322" builtinId="8" hidden="1"/>
    <cellStyle name="Hyperlink" xfId="324" builtinId="8" hidden="1"/>
    <cellStyle name="Hyperlink" xfId="326" builtinId="8" hidden="1"/>
    <cellStyle name="Hyperlink" xfId="330" builtinId="8" hidden="1"/>
    <cellStyle name="Hyperlink" xfId="332" builtinId="8" hidden="1"/>
    <cellStyle name="Hyperlink" xfId="336" builtinId="8" hidden="1"/>
    <cellStyle name="Hyperlink" xfId="340" builtinId="8" hidden="1"/>
    <cellStyle name="Hyperlink" xfId="342" builtinId="8" hidden="1"/>
    <cellStyle name="Hyperlink" xfId="344" builtinId="8" hidden="1"/>
    <cellStyle name="Hyperlink" xfId="348" builtinId="8" hidden="1"/>
    <cellStyle name="Hyperlink" xfId="350" builtinId="8" hidden="1"/>
    <cellStyle name="Hyperlink" xfId="352" builtinId="8" hidden="1"/>
    <cellStyle name="Hyperlink" xfId="356" builtinId="8" hidden="1"/>
    <cellStyle name="Hyperlink" xfId="358" builtinId="8" hidden="1"/>
    <cellStyle name="Hyperlink" xfId="360" builtinId="8" hidden="1"/>
    <cellStyle name="Hyperlink" xfId="364" builtinId="8" hidden="1"/>
    <cellStyle name="Hyperlink" xfId="368" builtinId="8" hidden="1"/>
    <cellStyle name="Hyperlink" xfId="370" builtinId="8" hidden="1"/>
    <cellStyle name="Hyperlink" xfId="374" builtinId="8" hidden="1"/>
    <cellStyle name="Hyperlink" xfId="376" builtinId="8" hidden="1"/>
    <cellStyle name="Hyperlink" xfId="378" builtinId="8" hidden="1"/>
    <cellStyle name="Hyperlink" xfId="382" builtinId="8" hidden="1"/>
    <cellStyle name="Hyperlink" xfId="384" builtinId="8" hidden="1"/>
    <cellStyle name="Hyperlink" xfId="386" builtinId="8" hidden="1"/>
    <cellStyle name="Hyperlink" xfId="390" builtinId="8" hidden="1"/>
    <cellStyle name="Hyperlink" xfId="392" builtinId="8" hidden="1"/>
    <cellStyle name="Hyperlink" xfId="394" builtinId="8" hidden="1"/>
    <cellStyle name="Hyperlink" xfId="400" builtinId="8" hidden="1"/>
    <cellStyle name="Hyperlink" xfId="402" builtinId="8" hidden="1"/>
    <cellStyle name="Hyperlink" xfId="404" builtinId="8" hidden="1"/>
    <cellStyle name="Hyperlink" xfId="408" builtinId="8" hidden="1"/>
    <cellStyle name="Hyperlink" xfId="410" builtinId="8" hidden="1"/>
    <cellStyle name="Hyperlink" xfId="412" builtinId="8" hidden="1"/>
    <cellStyle name="Hyperlink" xfId="416" builtinId="8" hidden="1"/>
    <cellStyle name="Hyperlink" xfId="418" builtinId="8" hidden="1"/>
    <cellStyle name="Hyperlink" xfId="420" builtinId="8" hidden="1"/>
    <cellStyle name="Hyperlink" xfId="366" builtinId="8" hidden="1"/>
    <cellStyle name="Hyperlink" xfId="334" builtinId="8" hidden="1"/>
    <cellStyle name="Hyperlink" xfId="302" builtinId="8" hidden="1"/>
    <cellStyle name="Hyperlink" xfId="238" builtinId="8" hidden="1"/>
    <cellStyle name="Hyperlink" xfId="149" builtinId="8" hidden="1"/>
    <cellStyle name="Hyperlink" xfId="151" builtinId="8" hidden="1"/>
    <cellStyle name="Hyperlink" xfId="155" builtinId="8" hidden="1"/>
    <cellStyle name="Hyperlink" xfId="157" builtinId="8" hidden="1"/>
    <cellStyle name="Hyperlink" xfId="159" builtinId="8" hidden="1"/>
    <cellStyle name="Hyperlink" xfId="163" builtinId="8" hidden="1"/>
    <cellStyle name="Hyperlink" xfId="165" builtinId="8" hidden="1"/>
    <cellStyle name="Hyperlink" xfId="169" builtinId="8" hidden="1"/>
    <cellStyle name="Hyperlink" xfId="173" builtinId="8" hidden="1"/>
    <cellStyle name="Hyperlink" xfId="175" builtinId="8" hidden="1"/>
    <cellStyle name="Hyperlink" xfId="177" builtinId="8" hidden="1"/>
    <cellStyle name="Hyperlink" xfId="181" builtinId="8" hidden="1"/>
    <cellStyle name="Hyperlink" xfId="183" builtinId="8" hidden="1"/>
    <cellStyle name="Hyperlink" xfId="185" builtinId="8" hidden="1"/>
    <cellStyle name="Hyperlink" xfId="189" builtinId="8" hidden="1"/>
    <cellStyle name="Hyperlink" xfId="191" builtinId="8" hidden="1"/>
    <cellStyle name="Hyperlink" xfId="193" builtinId="8" hidden="1"/>
    <cellStyle name="Hyperlink" xfId="197" builtinId="8" hidden="1"/>
    <cellStyle name="Hyperlink" xfId="199" builtinId="8" hidden="1"/>
    <cellStyle name="Hyperlink" xfId="201" builtinId="8" hidden="1"/>
    <cellStyle name="Hyperlink" xfId="205" builtinId="8" hidden="1"/>
    <cellStyle name="Hyperlink" xfId="207" builtinId="8" hidden="1"/>
    <cellStyle name="Hyperlink" xfId="209" builtinId="8" hidden="1"/>
    <cellStyle name="Hyperlink" xfId="213" builtinId="8" hidden="1"/>
    <cellStyle name="Hyperlink" xfId="215" builtinId="8" hidden="1"/>
    <cellStyle name="Hyperlink" xfId="224" builtinId="8" hidden="1"/>
    <cellStyle name="Hyperlink" xfId="228" builtinId="8" hidden="1"/>
    <cellStyle name="Hyperlink" xfId="230" builtinId="8" hidden="1"/>
    <cellStyle name="Hyperlink" xfId="232" builtinId="8" hidden="1"/>
    <cellStyle name="Hyperlink" xfId="236" builtinId="8" hidden="1"/>
    <cellStyle name="Hyperlink" xfId="167" builtinId="8" hidden="1"/>
    <cellStyle name="Hyperlink" xfId="111" builtinId="8" hidden="1"/>
    <cellStyle name="Hyperlink" xfId="115" builtinId="8" hidden="1"/>
    <cellStyle name="Hyperlink" xfId="117" builtinId="8" hidden="1"/>
    <cellStyle name="Hyperlink" xfId="119" builtinId="8" hidden="1"/>
    <cellStyle name="Hyperlink" xfId="123" builtinId="8" hidden="1"/>
    <cellStyle name="Hyperlink" xfId="125" builtinId="8" hidden="1"/>
    <cellStyle name="Hyperlink" xfId="127" builtinId="8" hidden="1"/>
    <cellStyle name="Hyperlink" xfId="131" builtinId="8" hidden="1"/>
    <cellStyle name="Hyperlink" xfId="133" builtinId="8" hidden="1"/>
    <cellStyle name="Hyperlink" xfId="135" builtinId="8" hidden="1"/>
    <cellStyle name="Hyperlink" xfId="139" builtinId="8" hidden="1"/>
    <cellStyle name="Hyperlink" xfId="141" builtinId="8" hidden="1"/>
    <cellStyle name="Hyperlink" xfId="143" builtinId="8" hidden="1"/>
    <cellStyle name="Hyperlink" xfId="147" builtinId="8" hidden="1"/>
    <cellStyle name="Hyperlink" xfId="91" builtinId="8" hidden="1"/>
    <cellStyle name="Hyperlink" xfId="93" builtinId="8" hidden="1"/>
    <cellStyle name="Hyperlink" xfId="97" builtinId="8" hidden="1"/>
    <cellStyle name="Hyperlink" xfId="99" builtinId="8" hidden="1"/>
    <cellStyle name="Hyperlink" xfId="101" builtinId="8" hidden="1"/>
    <cellStyle name="Hyperlink" xfId="105" builtinId="8" hidden="1"/>
    <cellStyle name="Hyperlink" xfId="107" builtinId="8" hidden="1"/>
    <cellStyle name="Hyperlink" xfId="109" builtinId="8" hidden="1"/>
    <cellStyle name="Hyperlink" xfId="83" builtinId="8" hidden="1"/>
    <cellStyle name="Hyperlink" xfId="85" builtinId="8" hidden="1"/>
    <cellStyle name="Hyperlink" xfId="87" builtinId="8" hidden="1"/>
    <cellStyle name="Hyperlink" xfId="77" builtinId="8" hidden="1"/>
    <cellStyle name="Hyperlink" xfId="79" builtinId="8" hidden="1"/>
    <cellStyle name="Hyperlink" xfId="75" builtinId="8" hidden="1"/>
    <cellStyle name="Hyperlink" xfId="73" builtinId="8" hidden="1"/>
    <cellStyle name="Hyperlink" xfId="89" builtinId="8" hidden="1"/>
    <cellStyle name="Hyperlink" xfId="81" builtinId="8" hidden="1"/>
    <cellStyle name="Hyperlink" xfId="103" builtinId="8" hidden="1"/>
    <cellStyle name="Hyperlink" xfId="95" builtinId="8" hidden="1"/>
    <cellStyle name="Hyperlink" xfId="145" builtinId="8" hidden="1"/>
    <cellStyle name="Hyperlink" xfId="137" builtinId="8" hidden="1"/>
    <cellStyle name="Hyperlink" xfId="129" builtinId="8" hidden="1"/>
    <cellStyle name="Hyperlink" xfId="121" builtinId="8" hidden="1"/>
    <cellStyle name="Hyperlink" xfId="113" builtinId="8" hidden="1"/>
    <cellStyle name="Hyperlink" xfId="234" builtinId="8" hidden="1"/>
    <cellStyle name="Hyperlink" xfId="226" builtinId="8" hidden="1"/>
    <cellStyle name="Hyperlink" xfId="211" builtinId="8" hidden="1"/>
    <cellStyle name="Hyperlink" xfId="203" builtinId="8" hidden="1"/>
    <cellStyle name="Hyperlink" xfId="195" builtinId="8" hidden="1"/>
    <cellStyle name="Hyperlink" xfId="187" builtinId="8" hidden="1"/>
    <cellStyle name="Hyperlink" xfId="179" builtinId="8" hidden="1"/>
    <cellStyle name="Hyperlink" xfId="171" builtinId="8" hidden="1"/>
    <cellStyle name="Hyperlink" xfId="161" builtinId="8" hidden="1"/>
    <cellStyle name="Hyperlink" xfId="153" builtinId="8" hidden="1"/>
    <cellStyle name="Hyperlink" xfId="270" builtinId="8" hidden="1"/>
    <cellStyle name="Hyperlink" xfId="398" builtinId="8" hidden="1"/>
    <cellStyle name="Hyperlink" xfId="414" builtinId="8" hidden="1"/>
    <cellStyle name="Hyperlink" xfId="406" builtinId="8" hidden="1"/>
    <cellStyle name="Hyperlink" xfId="396" builtinId="8" hidden="1"/>
    <cellStyle name="Hyperlink" xfId="388" builtinId="8" hidden="1"/>
    <cellStyle name="Hyperlink" xfId="380" builtinId="8" hidden="1"/>
    <cellStyle name="Hyperlink" xfId="372" builtinId="8" hidden="1"/>
    <cellStyle name="Hyperlink" xfId="362" builtinId="8" hidden="1"/>
    <cellStyle name="Hyperlink" xfId="354" builtinId="8" hidden="1"/>
    <cellStyle name="Hyperlink" xfId="346" builtinId="8" hidden="1"/>
    <cellStyle name="Hyperlink" xfId="338" builtinId="8" hidden="1"/>
    <cellStyle name="Hyperlink" xfId="328" builtinId="8" hidden="1"/>
    <cellStyle name="Hyperlink" xfId="320" builtinId="8" hidden="1"/>
    <cellStyle name="Hyperlink" xfId="312" builtinId="8" hidden="1"/>
    <cellStyle name="Hyperlink" xfId="304" builtinId="8" hidden="1"/>
    <cellStyle name="Hyperlink" xfId="294" builtinId="8" hidden="1"/>
    <cellStyle name="Hyperlink" xfId="286" builtinId="8" hidden="1"/>
    <cellStyle name="Hyperlink" xfId="278" builtinId="8" hidden="1"/>
    <cellStyle name="Hyperlink" xfId="268" builtinId="8" hidden="1"/>
    <cellStyle name="Hyperlink" xfId="260" builtinId="8" hidden="1"/>
    <cellStyle name="Hyperlink" xfId="252" builtinId="8" hidden="1"/>
    <cellStyle name="Hyperlink" xfId="244" builtinId="8" hidden="1"/>
    <cellStyle name="Hyperlink" xfId="446" builtinId="8" hidden="1"/>
    <cellStyle name="Hyperlink" xfId="510" builtinId="8" hidden="1"/>
    <cellStyle name="Hyperlink" xfId="574" builtinId="8" hidden="1"/>
    <cellStyle name="Hyperlink" xfId="638" builtinId="8" hidden="1"/>
    <cellStyle name="Hyperlink" xfId="702" builtinId="8" hidden="1"/>
    <cellStyle name="Hyperlink" xfId="766" builtinId="8" hidden="1"/>
    <cellStyle name="Hyperlink" xfId="830" builtinId="8" hidden="1"/>
    <cellStyle name="Hyperlink" xfId="874" builtinId="8" hidden="1"/>
    <cellStyle name="Hyperlink" xfId="866" builtinId="8" hidden="1"/>
    <cellStyle name="Hyperlink" xfId="856" builtinId="8" hidden="1"/>
    <cellStyle name="Hyperlink" xfId="848" builtinId="8" hidden="1"/>
    <cellStyle name="Hyperlink" xfId="838" builtinId="8" hidden="1"/>
    <cellStyle name="Hyperlink" xfId="828" builtinId="8" hidden="1"/>
    <cellStyle name="Hyperlink" xfId="820" builtinId="8" hidden="1"/>
    <cellStyle name="Hyperlink" xfId="810" builtinId="8" hidden="1"/>
    <cellStyle name="Hyperlink" xfId="802" builtinId="8" hidden="1"/>
    <cellStyle name="Hyperlink" xfId="792" builtinId="8" hidden="1"/>
    <cellStyle name="Hyperlink" xfId="784" builtinId="8" hidden="1"/>
    <cellStyle name="Hyperlink" xfId="774" builtinId="8" hidden="1"/>
    <cellStyle name="Hyperlink" xfId="764" builtinId="8" hidden="1"/>
    <cellStyle name="Hyperlink" xfId="756" builtinId="8" hidden="1"/>
    <cellStyle name="Hyperlink" xfId="746" builtinId="8" hidden="1"/>
    <cellStyle name="Hyperlink" xfId="738" builtinId="8" hidden="1"/>
    <cellStyle name="Hyperlink" xfId="728" builtinId="8" hidden="1"/>
    <cellStyle name="Hyperlink" xfId="720" builtinId="8" hidden="1"/>
    <cellStyle name="Hyperlink" xfId="710" builtinId="8" hidden="1"/>
    <cellStyle name="Hyperlink" xfId="700" builtinId="8" hidden="1"/>
    <cellStyle name="Hyperlink" xfId="692" builtinId="8" hidden="1"/>
    <cellStyle name="Hyperlink" xfId="682" builtinId="8" hidden="1"/>
    <cellStyle name="Hyperlink" xfId="674" builtinId="8" hidden="1"/>
    <cellStyle name="Hyperlink" xfId="664" builtinId="8" hidden="1"/>
    <cellStyle name="Hyperlink" xfId="656" builtinId="8" hidden="1"/>
    <cellStyle name="Hyperlink" xfId="646" builtinId="8" hidden="1"/>
    <cellStyle name="Hyperlink" xfId="636" builtinId="8" hidden="1"/>
    <cellStyle name="Hyperlink" xfId="628" builtinId="8" hidden="1"/>
    <cellStyle name="Hyperlink" xfId="618" builtinId="8" hidden="1"/>
    <cellStyle name="Hyperlink" xfId="610" builtinId="8" hidden="1"/>
    <cellStyle name="Hyperlink" xfId="600" builtinId="8" hidden="1"/>
    <cellStyle name="Hyperlink" xfId="592" builtinId="8" hidden="1"/>
    <cellStyle name="Hyperlink" xfId="582" builtinId="8" hidden="1"/>
    <cellStyle name="Hyperlink" xfId="572" builtinId="8" hidden="1"/>
    <cellStyle name="Hyperlink" xfId="564" builtinId="8" hidden="1"/>
    <cellStyle name="Hyperlink" xfId="554" builtinId="8" hidden="1"/>
    <cellStyle name="Hyperlink" xfId="546" builtinId="8" hidden="1"/>
    <cellStyle name="Hyperlink" xfId="536" builtinId="8" hidden="1"/>
    <cellStyle name="Hyperlink" xfId="528" builtinId="8" hidden="1"/>
    <cellStyle name="Hyperlink" xfId="518" builtinId="8" hidden="1"/>
    <cellStyle name="Hyperlink" xfId="508" builtinId="8" hidden="1"/>
    <cellStyle name="Hyperlink" xfId="500" builtinId="8" hidden="1"/>
    <cellStyle name="Hyperlink" xfId="490" builtinId="8" hidden="1"/>
    <cellStyle name="Hyperlink" xfId="482" builtinId="8" hidden="1"/>
    <cellStyle name="Hyperlink" xfId="472" builtinId="8" hidden="1"/>
    <cellStyle name="Hyperlink" xfId="464" builtinId="8" hidden="1"/>
    <cellStyle name="Hyperlink" xfId="454" builtinId="8" hidden="1"/>
    <cellStyle name="Hyperlink" xfId="444" builtinId="8" hidden="1"/>
    <cellStyle name="Hyperlink" xfId="436" builtinId="8" hidden="1"/>
    <cellStyle name="Hyperlink" xfId="426" builtinId="8" hidden="1"/>
    <cellStyle name="Hyperlink" xfId="886" builtinId="8" hidden="1"/>
    <cellStyle name="Hyperlink" xfId="918" builtinId="8" hidden="1"/>
    <cellStyle name="Hyperlink" xfId="950" builtinId="8" hidden="1"/>
    <cellStyle name="Hyperlink" xfId="982" builtinId="8" hidden="1"/>
    <cellStyle name="Hyperlink" xfId="1014" builtinId="8" hidden="1"/>
    <cellStyle name="Hyperlink" xfId="1046" builtinId="8" hidden="1"/>
    <cellStyle name="Hyperlink" xfId="1078" builtinId="8" hidden="1"/>
    <cellStyle name="Hyperlink" xfId="1110" builtinId="8" hidden="1"/>
    <cellStyle name="Hyperlink" xfId="1142" builtinId="8" hidden="1"/>
    <cellStyle name="Hyperlink" xfId="1174" builtinId="8" hidden="1"/>
    <cellStyle name="Hyperlink" xfId="1206" builtinId="8" hidden="1"/>
    <cellStyle name="Hyperlink" xfId="1238" builtinId="8" hidden="1"/>
    <cellStyle name="Hyperlink" xfId="1270" builtinId="8" hidden="1"/>
    <cellStyle name="Hyperlink" xfId="1302" builtinId="8" hidden="1"/>
    <cellStyle name="Hyperlink" xfId="1334" builtinId="8" hidden="1"/>
    <cellStyle name="Hyperlink" xfId="1366" builtinId="8" hidden="1"/>
    <cellStyle name="Hyperlink" xfId="1398" builtinId="8" hidden="1"/>
    <cellStyle name="Hyperlink" xfId="1430" builtinId="8" hidden="1"/>
    <cellStyle name="Hyperlink" xfId="1462" builtinId="8" hidden="1"/>
    <cellStyle name="Hyperlink" xfId="1494" builtinId="8" hidden="1"/>
    <cellStyle name="Hyperlink" xfId="1526" builtinId="8" hidden="1"/>
    <cellStyle name="Hyperlink" xfId="1558" builtinId="8" hidden="1"/>
    <cellStyle name="Hyperlink" xfId="1590" builtinId="8" hidden="1"/>
    <cellStyle name="Hyperlink" xfId="1622" builtinId="8" hidden="1"/>
    <cellStyle name="Hyperlink" xfId="1654" builtinId="8" hidden="1"/>
    <cellStyle name="Hyperlink" xfId="1686" builtinId="8" hidden="1"/>
    <cellStyle name="Hyperlink" xfId="1718" builtinId="8" hidden="1"/>
    <cellStyle name="Hyperlink" xfId="1750" builtinId="8" hidden="1"/>
    <cellStyle name="Hyperlink" xfId="1782" builtinId="8" hidden="1"/>
    <cellStyle name="Hyperlink" xfId="1814" builtinId="8" hidden="1"/>
    <cellStyle name="Hyperlink" xfId="1846" builtinId="8" hidden="1"/>
    <cellStyle name="Hyperlink" xfId="1878" builtinId="8" hidden="1"/>
    <cellStyle name="Hyperlink" xfId="1910" builtinId="8" hidden="1"/>
    <cellStyle name="Hyperlink" xfId="1942" builtinId="8" hidden="1"/>
    <cellStyle name="Hyperlink" xfId="1974" builtinId="8" hidden="1"/>
    <cellStyle name="Hyperlink" xfId="2006" builtinId="8" hidden="1"/>
    <cellStyle name="Hyperlink" xfId="2038" builtinId="8" hidden="1"/>
    <cellStyle name="Hyperlink" xfId="2070" builtinId="8" hidden="1"/>
    <cellStyle name="Hyperlink" xfId="2102" builtinId="8" hidden="1"/>
    <cellStyle name="Hyperlink" xfId="2134" builtinId="8" hidden="1"/>
    <cellStyle name="Hyperlink" xfId="2166" builtinId="8" hidden="1"/>
    <cellStyle name="Hyperlink" xfId="2198" builtinId="8" hidden="1"/>
    <cellStyle name="Hyperlink" xfId="2230" builtinId="8" hidden="1"/>
    <cellStyle name="Hyperlink" xfId="2262" builtinId="8" hidden="1"/>
    <cellStyle name="Hyperlink" xfId="2294" builtinId="8" hidden="1"/>
    <cellStyle name="Hyperlink" xfId="2326" builtinId="8" hidden="1"/>
    <cellStyle name="Hyperlink" xfId="2328" builtinId="8" hidden="1"/>
    <cellStyle name="Hyperlink" xfId="2316" builtinId="8" hidden="1"/>
    <cellStyle name="Hyperlink" xfId="2306" builtinId="8" hidden="1"/>
    <cellStyle name="Hyperlink" xfId="2296" builtinId="8" hidden="1"/>
    <cellStyle name="Hyperlink" xfId="2284" builtinId="8" hidden="1"/>
    <cellStyle name="Hyperlink" xfId="2274" builtinId="8" hidden="1"/>
    <cellStyle name="Hyperlink" xfId="2264" builtinId="8" hidden="1"/>
    <cellStyle name="Hyperlink" xfId="2252" builtinId="8" hidden="1"/>
    <cellStyle name="Hyperlink" xfId="2242" builtinId="8" hidden="1"/>
    <cellStyle name="Hyperlink" xfId="2232" builtinId="8" hidden="1"/>
    <cellStyle name="Hyperlink" xfId="2220" builtinId="8" hidden="1"/>
    <cellStyle name="Hyperlink" xfId="2210" builtinId="8" hidden="1"/>
    <cellStyle name="Hyperlink" xfId="2200" builtinId="8" hidden="1"/>
    <cellStyle name="Hyperlink" xfId="2188" builtinId="8" hidden="1"/>
    <cellStyle name="Hyperlink" xfId="2178" builtinId="8" hidden="1"/>
    <cellStyle name="Hyperlink" xfId="2168" builtinId="8" hidden="1"/>
    <cellStyle name="Hyperlink" xfId="2156" builtinId="8" hidden="1"/>
    <cellStyle name="Hyperlink" xfId="2146" builtinId="8" hidden="1"/>
    <cellStyle name="Hyperlink" xfId="2136" builtinId="8" hidden="1"/>
    <cellStyle name="Hyperlink" xfId="2124" builtinId="8" hidden="1"/>
    <cellStyle name="Hyperlink" xfId="2114" builtinId="8" hidden="1"/>
    <cellStyle name="Hyperlink" xfId="2104" builtinId="8" hidden="1"/>
    <cellStyle name="Hyperlink" xfId="2092" builtinId="8" hidden="1"/>
    <cellStyle name="Hyperlink" xfId="2082" builtinId="8" hidden="1"/>
    <cellStyle name="Hyperlink" xfId="2072" builtinId="8" hidden="1"/>
    <cellStyle name="Hyperlink" xfId="2060" builtinId="8" hidden="1"/>
    <cellStyle name="Hyperlink" xfId="2050" builtinId="8" hidden="1"/>
    <cellStyle name="Hyperlink" xfId="2040" builtinId="8" hidden="1"/>
    <cellStyle name="Hyperlink" xfId="2028" builtinId="8" hidden="1"/>
    <cellStyle name="Hyperlink" xfId="2018" builtinId="8" hidden="1"/>
    <cellStyle name="Hyperlink" xfId="2008" builtinId="8" hidden="1"/>
    <cellStyle name="Hyperlink" xfId="1996" builtinId="8" hidden="1"/>
    <cellStyle name="Hyperlink" xfId="1986" builtinId="8" hidden="1"/>
    <cellStyle name="Hyperlink" xfId="1976" builtinId="8" hidden="1"/>
    <cellStyle name="Hyperlink" xfId="1964" builtinId="8" hidden="1"/>
    <cellStyle name="Hyperlink" xfId="1954" builtinId="8" hidden="1"/>
    <cellStyle name="Hyperlink" xfId="1944" builtinId="8" hidden="1"/>
    <cellStyle name="Hyperlink" xfId="1336" builtinId="8" hidden="1"/>
    <cellStyle name="Hyperlink" xfId="1338" builtinId="8" hidden="1"/>
    <cellStyle name="Hyperlink" xfId="1340" builtinId="8" hidden="1"/>
    <cellStyle name="Hyperlink" xfId="1344" builtinId="8" hidden="1"/>
    <cellStyle name="Hyperlink" xfId="1348" builtinId="8" hidden="1"/>
    <cellStyle name="Hyperlink" xfId="1352" builtinId="8" hidden="1"/>
    <cellStyle name="Hyperlink" xfId="1354" builtinId="8" hidden="1"/>
    <cellStyle name="Hyperlink" xfId="1356" builtinId="8" hidden="1"/>
    <cellStyle name="Hyperlink" xfId="1360" builtinId="8" hidden="1"/>
    <cellStyle name="Hyperlink" xfId="1362" builtinId="8" hidden="1"/>
    <cellStyle name="Hyperlink" xfId="1364" builtinId="8" hidden="1"/>
    <cellStyle name="Hyperlink" xfId="1370" builtinId="8" hidden="1"/>
    <cellStyle name="Hyperlink" xfId="1372" builtinId="8" hidden="1"/>
    <cellStyle name="Hyperlink" xfId="1376" builtinId="8" hidden="1"/>
    <cellStyle name="Hyperlink" xfId="1378" builtinId="8" hidden="1"/>
    <cellStyle name="Hyperlink" xfId="1380" builtinId="8" hidden="1"/>
    <cellStyle name="Hyperlink" xfId="1384" builtinId="8" hidden="1"/>
    <cellStyle name="Hyperlink" xfId="1386" builtinId="8" hidden="1"/>
    <cellStyle name="Hyperlink" xfId="1392" builtinId="8" hidden="1"/>
    <cellStyle name="Hyperlink" xfId="1394" builtinId="8" hidden="1"/>
    <cellStyle name="Hyperlink" xfId="1396" builtinId="8" hidden="1"/>
    <cellStyle name="Hyperlink" xfId="1400" builtinId="8" hidden="1"/>
    <cellStyle name="Hyperlink" xfId="1402" builtinId="8" hidden="1"/>
    <cellStyle name="Hyperlink" xfId="1404" builtinId="8" hidden="1"/>
    <cellStyle name="Hyperlink" xfId="1408" builtinId="8" hidden="1"/>
    <cellStyle name="Hyperlink" xfId="1412" builtinId="8" hidden="1"/>
    <cellStyle name="Hyperlink" xfId="1416" builtinId="8" hidden="1"/>
    <cellStyle name="Hyperlink" xfId="1418" builtinId="8" hidden="1"/>
    <cellStyle name="Hyperlink" xfId="1420" builtinId="8" hidden="1"/>
    <cellStyle name="Hyperlink" xfId="1424" builtinId="8" hidden="1"/>
    <cellStyle name="Hyperlink" xfId="1426" builtinId="8" hidden="1"/>
    <cellStyle name="Hyperlink" xfId="1428" builtinId="8" hidden="1"/>
    <cellStyle name="Hyperlink" xfId="1434" builtinId="8" hidden="1"/>
    <cellStyle name="Hyperlink" xfId="1436" builtinId="8" hidden="1"/>
    <cellStyle name="Hyperlink" xfId="1440" builtinId="8" hidden="1"/>
    <cellStyle name="Hyperlink" xfId="1442" builtinId="8" hidden="1"/>
    <cellStyle name="Hyperlink" xfId="1444" builtinId="8" hidden="1"/>
    <cellStyle name="Hyperlink" xfId="1448" builtinId="8" hidden="1"/>
    <cellStyle name="Hyperlink" xfId="1450" builtinId="8" hidden="1"/>
    <cellStyle name="Hyperlink" xfId="1456" builtinId="8" hidden="1"/>
    <cellStyle name="Hyperlink" xfId="1458" builtinId="8" hidden="1"/>
    <cellStyle name="Hyperlink" xfId="1460" builtinId="8" hidden="1"/>
    <cellStyle name="Hyperlink" xfId="1464" builtinId="8" hidden="1"/>
    <cellStyle name="Hyperlink" xfId="1466" builtinId="8" hidden="1"/>
    <cellStyle name="Hyperlink" xfId="1468" builtinId="8" hidden="1"/>
    <cellStyle name="Hyperlink" xfId="1472" builtinId="8" hidden="1"/>
    <cellStyle name="Hyperlink" xfId="1476" builtinId="8" hidden="1"/>
    <cellStyle name="Hyperlink" xfId="1480" builtinId="8" hidden="1"/>
    <cellStyle name="Hyperlink" xfId="1482" builtinId="8" hidden="1"/>
    <cellStyle name="Hyperlink" xfId="1484" builtinId="8" hidden="1"/>
    <cellStyle name="Hyperlink" xfId="1488" builtinId="8" hidden="1"/>
    <cellStyle name="Hyperlink" xfId="1490" builtinId="8" hidden="1"/>
    <cellStyle name="Hyperlink" xfId="1492" builtinId="8" hidden="1"/>
    <cellStyle name="Hyperlink" xfId="1498" builtinId="8" hidden="1"/>
    <cellStyle name="Hyperlink" xfId="1500" builtinId="8" hidden="1"/>
    <cellStyle name="Hyperlink" xfId="1504" builtinId="8" hidden="1"/>
    <cellStyle name="Hyperlink" xfId="1506" builtinId="8" hidden="1"/>
    <cellStyle name="Hyperlink" xfId="1508" builtinId="8" hidden="1"/>
    <cellStyle name="Hyperlink" xfId="1512" builtinId="8" hidden="1"/>
    <cellStyle name="Hyperlink" xfId="1514" builtinId="8" hidden="1"/>
    <cellStyle name="Hyperlink" xfId="1520" builtinId="8" hidden="1"/>
    <cellStyle name="Hyperlink" xfId="1522" builtinId="8" hidden="1"/>
    <cellStyle name="Hyperlink" xfId="1524" builtinId="8" hidden="1"/>
    <cellStyle name="Hyperlink" xfId="1528" builtinId="8" hidden="1"/>
    <cellStyle name="Hyperlink" xfId="1530" builtinId="8" hidden="1"/>
    <cellStyle name="Hyperlink" xfId="1532" builtinId="8" hidden="1"/>
    <cellStyle name="Hyperlink" xfId="1536" builtinId="8" hidden="1"/>
    <cellStyle name="Hyperlink" xfId="1540" builtinId="8" hidden="1"/>
    <cellStyle name="Hyperlink" xfId="1544" builtinId="8" hidden="1"/>
    <cellStyle name="Hyperlink" xfId="1546" builtinId="8" hidden="1"/>
    <cellStyle name="Hyperlink" xfId="1548" builtinId="8" hidden="1"/>
    <cellStyle name="Hyperlink" xfId="1552" builtinId="8" hidden="1"/>
    <cellStyle name="Hyperlink" xfId="1554" builtinId="8" hidden="1"/>
    <cellStyle name="Hyperlink" xfId="1556" builtinId="8" hidden="1"/>
    <cellStyle name="Hyperlink" xfId="1562" builtinId="8" hidden="1"/>
    <cellStyle name="Hyperlink" xfId="1564" builtinId="8" hidden="1"/>
    <cellStyle name="Hyperlink" xfId="1568" builtinId="8" hidden="1"/>
    <cellStyle name="Hyperlink" xfId="1570" builtinId="8" hidden="1"/>
    <cellStyle name="Hyperlink" xfId="1572" builtinId="8" hidden="1"/>
    <cellStyle name="Hyperlink" xfId="1576" builtinId="8" hidden="1"/>
    <cellStyle name="Hyperlink" xfId="1578" builtinId="8" hidden="1"/>
    <cellStyle name="Hyperlink" xfId="1584" builtinId="8" hidden="1"/>
    <cellStyle name="Hyperlink" xfId="1586" builtinId="8" hidden="1"/>
    <cellStyle name="Hyperlink" xfId="1588" builtinId="8" hidden="1"/>
    <cellStyle name="Hyperlink" xfId="1592" builtinId="8" hidden="1"/>
    <cellStyle name="Hyperlink" xfId="1594" builtinId="8" hidden="1"/>
    <cellStyle name="Hyperlink" xfId="1596" builtinId="8" hidden="1"/>
    <cellStyle name="Hyperlink" xfId="1600" builtinId="8" hidden="1"/>
    <cellStyle name="Hyperlink" xfId="1604" builtinId="8" hidden="1"/>
    <cellStyle name="Hyperlink" xfId="1608" builtinId="8" hidden="1"/>
    <cellStyle name="Hyperlink" xfId="1610" builtinId="8" hidden="1"/>
    <cellStyle name="Hyperlink" xfId="1612" builtinId="8" hidden="1"/>
    <cellStyle name="Hyperlink" xfId="1616" builtinId="8" hidden="1"/>
    <cellStyle name="Hyperlink" xfId="1618" builtinId="8" hidden="1"/>
    <cellStyle name="Hyperlink" xfId="1620" builtinId="8" hidden="1"/>
    <cellStyle name="Hyperlink" xfId="1626" builtinId="8" hidden="1"/>
    <cellStyle name="Hyperlink" xfId="1628" builtinId="8" hidden="1"/>
    <cellStyle name="Hyperlink" xfId="1632" builtinId="8" hidden="1"/>
    <cellStyle name="Hyperlink" xfId="1634" builtinId="8" hidden="1"/>
    <cellStyle name="Hyperlink" xfId="1636" builtinId="8" hidden="1"/>
    <cellStyle name="Hyperlink" xfId="1640" builtinId="8" hidden="1"/>
    <cellStyle name="Hyperlink" xfId="1642" builtinId="8" hidden="1"/>
    <cellStyle name="Hyperlink" xfId="1648" builtinId="8" hidden="1"/>
    <cellStyle name="Hyperlink" xfId="1650" builtinId="8" hidden="1"/>
    <cellStyle name="Hyperlink" xfId="1652" builtinId="8" hidden="1"/>
    <cellStyle name="Hyperlink" xfId="1656" builtinId="8" hidden="1"/>
    <cellStyle name="Hyperlink" xfId="1658" builtinId="8" hidden="1"/>
    <cellStyle name="Hyperlink" xfId="1660" builtinId="8" hidden="1"/>
    <cellStyle name="Hyperlink" xfId="1664" builtinId="8" hidden="1"/>
    <cellStyle name="Hyperlink" xfId="1668" builtinId="8" hidden="1"/>
    <cellStyle name="Hyperlink" xfId="1672" builtinId="8" hidden="1"/>
    <cellStyle name="Hyperlink" xfId="1674" builtinId="8" hidden="1"/>
    <cellStyle name="Hyperlink" xfId="1676" builtinId="8" hidden="1"/>
    <cellStyle name="Hyperlink" xfId="1680" builtinId="8" hidden="1"/>
    <cellStyle name="Hyperlink" xfId="1682" builtinId="8" hidden="1"/>
    <cellStyle name="Hyperlink" xfId="1684" builtinId="8" hidden="1"/>
    <cellStyle name="Hyperlink" xfId="1690" builtinId="8" hidden="1"/>
    <cellStyle name="Hyperlink" xfId="1692" builtinId="8" hidden="1"/>
    <cellStyle name="Hyperlink" xfId="1696" builtinId="8" hidden="1"/>
    <cellStyle name="Hyperlink" xfId="1698" builtinId="8" hidden="1"/>
    <cellStyle name="Hyperlink" xfId="1700" builtinId="8" hidden="1"/>
    <cellStyle name="Hyperlink" xfId="1704" builtinId="8" hidden="1"/>
    <cellStyle name="Hyperlink" xfId="1706" builtinId="8" hidden="1"/>
    <cellStyle name="Hyperlink" xfId="1712" builtinId="8" hidden="1"/>
    <cellStyle name="Hyperlink" xfId="1714" builtinId="8" hidden="1"/>
    <cellStyle name="Hyperlink" xfId="1716" builtinId="8" hidden="1"/>
    <cellStyle name="Hyperlink" xfId="1720" builtinId="8" hidden="1"/>
    <cellStyle name="Hyperlink" xfId="1722" builtinId="8" hidden="1"/>
    <cellStyle name="Hyperlink" xfId="1724" builtinId="8" hidden="1"/>
    <cellStyle name="Hyperlink" xfId="1728" builtinId="8" hidden="1"/>
    <cellStyle name="Hyperlink" xfId="1732" builtinId="8" hidden="1"/>
    <cellStyle name="Hyperlink" xfId="1736" builtinId="8" hidden="1"/>
    <cellStyle name="Hyperlink" xfId="1738" builtinId="8" hidden="1"/>
    <cellStyle name="Hyperlink" xfId="1740" builtinId="8" hidden="1"/>
    <cellStyle name="Hyperlink" xfId="1744" builtinId="8" hidden="1"/>
    <cellStyle name="Hyperlink" xfId="1746" builtinId="8" hidden="1"/>
    <cellStyle name="Hyperlink" xfId="1748" builtinId="8" hidden="1"/>
    <cellStyle name="Hyperlink" xfId="1754" builtinId="8" hidden="1"/>
    <cellStyle name="Hyperlink" xfId="1756" builtinId="8" hidden="1"/>
    <cellStyle name="Hyperlink" xfId="1760" builtinId="8" hidden="1"/>
    <cellStyle name="Hyperlink" xfId="1762" builtinId="8" hidden="1"/>
    <cellStyle name="Hyperlink" xfId="1764" builtinId="8" hidden="1"/>
    <cellStyle name="Hyperlink" xfId="1768" builtinId="8" hidden="1"/>
    <cellStyle name="Hyperlink" xfId="1770" builtinId="8" hidden="1"/>
    <cellStyle name="Hyperlink" xfId="1776" builtinId="8" hidden="1"/>
    <cellStyle name="Hyperlink" xfId="1778" builtinId="8" hidden="1"/>
    <cellStyle name="Hyperlink" xfId="1780" builtinId="8" hidden="1"/>
    <cellStyle name="Hyperlink" xfId="1784" builtinId="8" hidden="1"/>
    <cellStyle name="Hyperlink" xfId="1786" builtinId="8" hidden="1"/>
    <cellStyle name="Hyperlink" xfId="1788" builtinId="8" hidden="1"/>
    <cellStyle name="Hyperlink" xfId="1792" builtinId="8" hidden="1"/>
    <cellStyle name="Hyperlink" xfId="1796" builtinId="8" hidden="1"/>
    <cellStyle name="Hyperlink" xfId="1800" builtinId="8" hidden="1"/>
    <cellStyle name="Hyperlink" xfId="1802" builtinId="8" hidden="1"/>
    <cellStyle name="Hyperlink" xfId="1804" builtinId="8" hidden="1"/>
    <cellStyle name="Hyperlink" xfId="1808" builtinId="8" hidden="1"/>
    <cellStyle name="Hyperlink" xfId="1810" builtinId="8" hidden="1"/>
    <cellStyle name="Hyperlink" xfId="1812" builtinId="8" hidden="1"/>
    <cellStyle name="Hyperlink" xfId="1818" builtinId="8" hidden="1"/>
    <cellStyle name="Hyperlink" xfId="1820" builtinId="8" hidden="1"/>
    <cellStyle name="Hyperlink" xfId="1824" builtinId="8" hidden="1"/>
    <cellStyle name="Hyperlink" xfId="1826" builtinId="8" hidden="1"/>
    <cellStyle name="Hyperlink" xfId="1828" builtinId="8" hidden="1"/>
    <cellStyle name="Hyperlink" xfId="1832" builtinId="8" hidden="1"/>
    <cellStyle name="Hyperlink" xfId="1834" builtinId="8" hidden="1"/>
    <cellStyle name="Hyperlink" xfId="1840" builtinId="8" hidden="1"/>
    <cellStyle name="Hyperlink" xfId="1842" builtinId="8" hidden="1"/>
    <cellStyle name="Hyperlink" xfId="1844" builtinId="8" hidden="1"/>
    <cellStyle name="Hyperlink" xfId="1848" builtinId="8" hidden="1"/>
    <cellStyle name="Hyperlink" xfId="1850" builtinId="8" hidden="1"/>
    <cellStyle name="Hyperlink" xfId="1852" builtinId="8" hidden="1"/>
    <cellStyle name="Hyperlink" xfId="1856" builtinId="8" hidden="1"/>
    <cellStyle name="Hyperlink" xfId="1860" builtinId="8" hidden="1"/>
    <cellStyle name="Hyperlink" xfId="1864" builtinId="8" hidden="1"/>
    <cellStyle name="Hyperlink" xfId="1866" builtinId="8" hidden="1"/>
    <cellStyle name="Hyperlink" xfId="1868" builtinId="8" hidden="1"/>
    <cellStyle name="Hyperlink" xfId="1872" builtinId="8" hidden="1"/>
    <cellStyle name="Hyperlink" xfId="1874" builtinId="8" hidden="1"/>
    <cellStyle name="Hyperlink" xfId="1876" builtinId="8" hidden="1"/>
    <cellStyle name="Hyperlink" xfId="1882" builtinId="8" hidden="1"/>
    <cellStyle name="Hyperlink" xfId="1884" builtinId="8" hidden="1"/>
    <cellStyle name="Hyperlink" xfId="1888" builtinId="8" hidden="1"/>
    <cellStyle name="Hyperlink" xfId="1890" builtinId="8" hidden="1"/>
    <cellStyle name="Hyperlink" xfId="1892" builtinId="8" hidden="1"/>
    <cellStyle name="Hyperlink" xfId="1896" builtinId="8" hidden="1"/>
    <cellStyle name="Hyperlink" xfId="1898" builtinId="8" hidden="1"/>
    <cellStyle name="Hyperlink" xfId="1904" builtinId="8" hidden="1"/>
    <cellStyle name="Hyperlink" xfId="1906" builtinId="8" hidden="1"/>
    <cellStyle name="Hyperlink" xfId="1908" builtinId="8" hidden="1"/>
    <cellStyle name="Hyperlink" xfId="1912" builtinId="8" hidden="1"/>
    <cellStyle name="Hyperlink" xfId="1914" builtinId="8" hidden="1"/>
    <cellStyle name="Hyperlink" xfId="1916" builtinId="8" hidden="1"/>
    <cellStyle name="Hyperlink" xfId="1920" builtinId="8" hidden="1"/>
    <cellStyle name="Hyperlink" xfId="1924" builtinId="8" hidden="1"/>
    <cellStyle name="Hyperlink" xfId="1928" builtinId="8" hidden="1"/>
    <cellStyle name="Hyperlink" xfId="1930" builtinId="8" hidden="1"/>
    <cellStyle name="Hyperlink" xfId="1932" builtinId="8" hidden="1"/>
    <cellStyle name="Hyperlink" xfId="1936" builtinId="8" hidden="1"/>
    <cellStyle name="Hyperlink" xfId="1938" builtinId="8" hidden="1"/>
    <cellStyle name="Hyperlink" xfId="1940" builtinId="8" hidden="1"/>
    <cellStyle name="Hyperlink" xfId="1922" builtinId="8" hidden="1"/>
    <cellStyle name="Hyperlink" xfId="1900" builtinId="8" hidden="1"/>
    <cellStyle name="Hyperlink" xfId="1880" builtinId="8" hidden="1"/>
    <cellStyle name="Hyperlink" xfId="1858" builtinId="8" hidden="1"/>
    <cellStyle name="Hyperlink" xfId="1836" builtinId="8" hidden="1"/>
    <cellStyle name="Hyperlink" xfId="1816" builtinId="8" hidden="1"/>
    <cellStyle name="Hyperlink" xfId="1794" builtinId="8" hidden="1"/>
    <cellStyle name="Hyperlink" xfId="1772" builtinId="8" hidden="1"/>
    <cellStyle name="Hyperlink" xfId="1752" builtinId="8" hidden="1"/>
    <cellStyle name="Hyperlink" xfId="1730" builtinId="8" hidden="1"/>
    <cellStyle name="Hyperlink" xfId="1708" builtinId="8" hidden="1"/>
    <cellStyle name="Hyperlink" xfId="1688" builtinId="8" hidden="1"/>
    <cellStyle name="Hyperlink" xfId="1666" builtinId="8" hidden="1"/>
    <cellStyle name="Hyperlink" xfId="1644" builtinId="8" hidden="1"/>
    <cellStyle name="Hyperlink" xfId="1624" builtinId="8" hidden="1"/>
    <cellStyle name="Hyperlink" xfId="1602" builtinId="8" hidden="1"/>
    <cellStyle name="Hyperlink" xfId="1580" builtinId="8" hidden="1"/>
    <cellStyle name="Hyperlink" xfId="1560" builtinId="8" hidden="1"/>
    <cellStyle name="Hyperlink" xfId="1538" builtinId="8" hidden="1"/>
    <cellStyle name="Hyperlink" xfId="1516" builtinId="8" hidden="1"/>
    <cellStyle name="Hyperlink" xfId="1496" builtinId="8" hidden="1"/>
    <cellStyle name="Hyperlink" xfId="1474" builtinId="8" hidden="1"/>
    <cellStyle name="Hyperlink" xfId="1452" builtinId="8" hidden="1"/>
    <cellStyle name="Hyperlink" xfId="1432" builtinId="8" hidden="1"/>
    <cellStyle name="Hyperlink" xfId="1410" builtinId="8" hidden="1"/>
    <cellStyle name="Hyperlink" xfId="1388" builtinId="8" hidden="1"/>
    <cellStyle name="Hyperlink" xfId="1368" builtinId="8" hidden="1"/>
    <cellStyle name="Hyperlink" xfId="1346" builtinId="8" hidden="1"/>
    <cellStyle name="Hyperlink" xfId="1092" builtinId="8" hidden="1"/>
    <cellStyle name="Hyperlink" xfId="1096" builtinId="8" hidden="1"/>
    <cellStyle name="Hyperlink" xfId="1098" builtinId="8" hidden="1"/>
    <cellStyle name="Hyperlink" xfId="1100" builtinId="8" hidden="1"/>
    <cellStyle name="Hyperlink" xfId="1104" builtinId="8" hidden="1"/>
    <cellStyle name="Hyperlink" xfId="1106" builtinId="8" hidden="1"/>
    <cellStyle name="Hyperlink" xfId="1108" builtinId="8" hidden="1"/>
    <cellStyle name="Hyperlink" xfId="1112" builtinId="8" hidden="1"/>
    <cellStyle name="Hyperlink" xfId="1114" builtinId="8" hidden="1"/>
    <cellStyle name="Hyperlink" xfId="1116" builtinId="8" hidden="1"/>
    <cellStyle name="Hyperlink" xfId="1120" builtinId="8" hidden="1"/>
    <cellStyle name="Hyperlink" xfId="1122" builtinId="8" hidden="1"/>
    <cellStyle name="Hyperlink" xfId="1124" builtinId="8" hidden="1"/>
    <cellStyle name="Hyperlink" xfId="1128" builtinId="8" hidden="1"/>
    <cellStyle name="Hyperlink" xfId="1130" builtinId="8" hidden="1"/>
    <cellStyle name="Hyperlink" xfId="1136" builtinId="8" hidden="1"/>
    <cellStyle name="Hyperlink" xfId="1138" builtinId="8" hidden="1"/>
    <cellStyle name="Hyperlink" xfId="1140" builtinId="8" hidden="1"/>
    <cellStyle name="Hyperlink" xfId="1144" builtinId="8" hidden="1"/>
    <cellStyle name="Hyperlink" xfId="1146" builtinId="8" hidden="1"/>
    <cellStyle name="Hyperlink" xfId="1148" builtinId="8" hidden="1"/>
    <cellStyle name="Hyperlink" xfId="1152" builtinId="8" hidden="1"/>
    <cellStyle name="Hyperlink" xfId="1154" builtinId="8" hidden="1"/>
    <cellStyle name="Hyperlink" xfId="1156" builtinId="8" hidden="1"/>
    <cellStyle name="Hyperlink" xfId="1160" builtinId="8" hidden="1"/>
    <cellStyle name="Hyperlink" xfId="1162" builtinId="8" hidden="1"/>
    <cellStyle name="Hyperlink" xfId="1164" builtinId="8" hidden="1"/>
    <cellStyle name="Hyperlink" xfId="1168" builtinId="8" hidden="1"/>
    <cellStyle name="Hyperlink" xfId="1170" builtinId="8" hidden="1"/>
    <cellStyle name="Hyperlink" xfId="1172" builtinId="8" hidden="1"/>
    <cellStyle name="Hyperlink" xfId="1178" builtinId="8" hidden="1"/>
    <cellStyle name="Hyperlink" xfId="1180" builtinId="8" hidden="1"/>
    <cellStyle name="Hyperlink" xfId="1184" builtinId="8" hidden="1"/>
    <cellStyle name="Hyperlink" xfId="1186" builtinId="8" hidden="1"/>
    <cellStyle name="Hyperlink" xfId="1188" builtinId="8" hidden="1"/>
    <cellStyle name="Hyperlink" xfId="1192" builtinId="8" hidden="1"/>
    <cellStyle name="Hyperlink" xfId="1194" builtinId="8" hidden="1"/>
    <cellStyle name="Hyperlink" xfId="1196" builtinId="8" hidden="1"/>
    <cellStyle name="Hyperlink" xfId="1200" builtinId="8" hidden="1"/>
    <cellStyle name="Hyperlink" xfId="1202" builtinId="8" hidden="1"/>
    <cellStyle name="Hyperlink" xfId="1204" builtinId="8" hidden="1"/>
    <cellStyle name="Hyperlink" xfId="1208" builtinId="8" hidden="1"/>
    <cellStyle name="Hyperlink" xfId="1210" builtinId="8" hidden="1"/>
    <cellStyle name="Hyperlink" xfId="1212" builtinId="8" hidden="1"/>
    <cellStyle name="Hyperlink" xfId="1216" builtinId="8" hidden="1"/>
    <cellStyle name="Hyperlink" xfId="1220" builtinId="8" hidden="1"/>
    <cellStyle name="Hyperlink" xfId="1224" builtinId="8" hidden="1"/>
    <cellStyle name="Hyperlink" xfId="1226" builtinId="8" hidden="1"/>
    <cellStyle name="Hyperlink" xfId="1228" builtinId="8" hidden="1"/>
    <cellStyle name="Hyperlink" xfId="1232" builtinId="8" hidden="1"/>
    <cellStyle name="Hyperlink" xfId="1234" builtinId="8" hidden="1"/>
    <cellStyle name="Hyperlink" xfId="1236" builtinId="8" hidden="1"/>
    <cellStyle name="Hyperlink" xfId="1240" builtinId="8" hidden="1"/>
    <cellStyle name="Hyperlink" xfId="1242" builtinId="8" hidden="1"/>
    <cellStyle name="Hyperlink" xfId="1244" builtinId="8" hidden="1"/>
    <cellStyle name="Hyperlink" xfId="1248" builtinId="8" hidden="1"/>
    <cellStyle name="Hyperlink" xfId="1250" builtinId="8" hidden="1"/>
    <cellStyle name="Hyperlink" xfId="1252" builtinId="8" hidden="1"/>
    <cellStyle name="Hyperlink" xfId="1256" builtinId="8" hidden="1"/>
    <cellStyle name="Hyperlink" xfId="1258" builtinId="8" hidden="1"/>
    <cellStyle name="Hyperlink" xfId="1264" builtinId="8" hidden="1"/>
    <cellStyle name="Hyperlink" xfId="1266" builtinId="8" hidden="1"/>
    <cellStyle name="Hyperlink" xfId="1268" builtinId="8" hidden="1"/>
    <cellStyle name="Hyperlink" xfId="1272" builtinId="8" hidden="1"/>
    <cellStyle name="Hyperlink" xfId="1274" builtinId="8" hidden="1"/>
    <cellStyle name="Hyperlink" xfId="1276" builtinId="8" hidden="1"/>
    <cellStyle name="Hyperlink" xfId="1280" builtinId="8" hidden="1"/>
    <cellStyle name="Hyperlink" xfId="1282" builtinId="8" hidden="1"/>
    <cellStyle name="Hyperlink" xfId="1284" builtinId="8" hidden="1"/>
    <cellStyle name="Hyperlink" xfId="1288" builtinId="8" hidden="1"/>
    <cellStyle name="Hyperlink" xfId="1290" builtinId="8" hidden="1"/>
    <cellStyle name="Hyperlink" xfId="1292" builtinId="8" hidden="1"/>
    <cellStyle name="Hyperlink" xfId="1296" builtinId="8" hidden="1"/>
    <cellStyle name="Hyperlink" xfId="1298" builtinId="8" hidden="1"/>
    <cellStyle name="Hyperlink" xfId="1300" builtinId="8" hidden="1"/>
    <cellStyle name="Hyperlink" xfId="1306" builtinId="8" hidden="1"/>
    <cellStyle name="Hyperlink" xfId="1308" builtinId="8" hidden="1"/>
    <cellStyle name="Hyperlink" xfId="1312" builtinId="8" hidden="1"/>
    <cellStyle name="Hyperlink" xfId="1314" builtinId="8" hidden="1"/>
    <cellStyle name="Hyperlink" xfId="1316" builtinId="8" hidden="1"/>
    <cellStyle name="Hyperlink" xfId="1320" builtinId="8" hidden="1"/>
    <cellStyle name="Hyperlink" xfId="1322" builtinId="8" hidden="1"/>
    <cellStyle name="Hyperlink" xfId="1324" builtinId="8" hidden="1"/>
    <cellStyle name="Hyperlink" xfId="1328" builtinId="8" hidden="1"/>
    <cellStyle name="Hyperlink" xfId="1330" builtinId="8" hidden="1"/>
    <cellStyle name="Hyperlink" xfId="1332" builtinId="8" hidden="1"/>
    <cellStyle name="Hyperlink" xfId="1304" builtinId="8" hidden="1"/>
    <cellStyle name="Hyperlink" xfId="1260" builtinId="8" hidden="1"/>
    <cellStyle name="Hyperlink" xfId="1218" builtinId="8" hidden="1"/>
    <cellStyle name="Hyperlink" xfId="1176" builtinId="8" hidden="1"/>
    <cellStyle name="Hyperlink" xfId="1132" builtinId="8" hidden="1"/>
    <cellStyle name="Hyperlink" xfId="1090" builtinId="8" hidden="1"/>
    <cellStyle name="Hyperlink" xfId="980" builtinId="8" hidden="1"/>
    <cellStyle name="Hyperlink" xfId="984" builtinId="8" hidden="1"/>
    <cellStyle name="Hyperlink" xfId="986" builtinId="8" hidden="1"/>
    <cellStyle name="Hyperlink" xfId="988" builtinId="8" hidden="1"/>
    <cellStyle name="Hyperlink" xfId="992" builtinId="8" hidden="1"/>
    <cellStyle name="Hyperlink" xfId="994" builtinId="8" hidden="1"/>
    <cellStyle name="Hyperlink" xfId="996" builtinId="8" hidden="1"/>
    <cellStyle name="Hyperlink" xfId="1000" builtinId="8" hidden="1"/>
    <cellStyle name="Hyperlink" xfId="1002" builtinId="8" hidden="1"/>
    <cellStyle name="Hyperlink" xfId="1008" builtinId="8" hidden="1"/>
    <cellStyle name="Hyperlink" xfId="1010" builtinId="8" hidden="1"/>
    <cellStyle name="Hyperlink" xfId="1012" builtinId="8" hidden="1"/>
    <cellStyle name="Hyperlink" xfId="1016" builtinId="8" hidden="1"/>
    <cellStyle name="Hyperlink" xfId="1018" builtinId="8" hidden="1"/>
    <cellStyle name="Hyperlink" xfId="1020" builtinId="8" hidden="1"/>
    <cellStyle name="Hyperlink" xfId="1024" builtinId="8" hidden="1"/>
    <cellStyle name="Hyperlink" xfId="1026" builtinId="8" hidden="1"/>
    <cellStyle name="Hyperlink" xfId="1028" builtinId="8" hidden="1"/>
    <cellStyle name="Hyperlink" xfId="1032" builtinId="8" hidden="1"/>
    <cellStyle name="Hyperlink" xfId="1034" builtinId="8" hidden="1"/>
    <cellStyle name="Hyperlink" xfId="1036" builtinId="8" hidden="1"/>
    <cellStyle name="Hyperlink" xfId="1040" builtinId="8" hidden="1"/>
    <cellStyle name="Hyperlink" xfId="1042" builtinId="8" hidden="1"/>
    <cellStyle name="Hyperlink" xfId="1044" builtinId="8" hidden="1"/>
    <cellStyle name="Hyperlink" xfId="1048" builtinId="8" hidden="1"/>
    <cellStyle name="Hyperlink" xfId="1050" builtinId="8" hidden="1"/>
    <cellStyle name="Hyperlink" xfId="1052" builtinId="8" hidden="1"/>
    <cellStyle name="Hyperlink" xfId="1056" builtinId="8" hidden="1"/>
    <cellStyle name="Hyperlink" xfId="1058" builtinId="8" hidden="1"/>
    <cellStyle name="Hyperlink" xfId="1060" builtinId="8" hidden="1"/>
    <cellStyle name="Hyperlink" xfId="1064" builtinId="8" hidden="1"/>
    <cellStyle name="Hyperlink" xfId="1066" builtinId="8" hidden="1"/>
    <cellStyle name="Hyperlink" xfId="1068" builtinId="8" hidden="1"/>
    <cellStyle name="Hyperlink" xfId="1072" builtinId="8" hidden="1"/>
    <cellStyle name="Hyperlink" xfId="1074" builtinId="8" hidden="1"/>
    <cellStyle name="Hyperlink" xfId="1076" builtinId="8" hidden="1"/>
    <cellStyle name="Hyperlink" xfId="1080" builtinId="8" hidden="1"/>
    <cellStyle name="Hyperlink" xfId="1082" builtinId="8" hidden="1"/>
    <cellStyle name="Hyperlink" xfId="1084" builtinId="8" hidden="1"/>
    <cellStyle name="Hyperlink" xfId="1088" builtinId="8" hidden="1"/>
    <cellStyle name="Hyperlink" xfId="1004" builtinId="8" hidden="1"/>
    <cellStyle name="Hyperlink" xfId="930" builtinId="8" hidden="1"/>
    <cellStyle name="Hyperlink" xfId="932" builtinId="8" hidden="1"/>
    <cellStyle name="Hyperlink" xfId="936" builtinId="8" hidden="1"/>
    <cellStyle name="Hyperlink" xfId="938" builtinId="8" hidden="1"/>
    <cellStyle name="Hyperlink" xfId="940" builtinId="8" hidden="1"/>
    <cellStyle name="Hyperlink" xfId="944" builtinId="8" hidden="1"/>
    <cellStyle name="Hyperlink" xfId="946" builtinId="8" hidden="1"/>
    <cellStyle name="Hyperlink" xfId="948" builtinId="8" hidden="1"/>
    <cellStyle name="Hyperlink" xfId="952" builtinId="8" hidden="1"/>
    <cellStyle name="Hyperlink" xfId="954" builtinId="8" hidden="1"/>
    <cellStyle name="Hyperlink" xfId="956" builtinId="8" hidden="1"/>
    <cellStyle name="Hyperlink" xfId="960" builtinId="8" hidden="1"/>
    <cellStyle name="Hyperlink" xfId="962" builtinId="8" hidden="1"/>
    <cellStyle name="Hyperlink" xfId="964" builtinId="8" hidden="1"/>
    <cellStyle name="Hyperlink" xfId="968" builtinId="8" hidden="1"/>
    <cellStyle name="Hyperlink" xfId="970" builtinId="8" hidden="1"/>
    <cellStyle name="Hyperlink" xfId="972" builtinId="8" hidden="1"/>
    <cellStyle name="Hyperlink" xfId="976" builtinId="8" hidden="1"/>
    <cellStyle name="Hyperlink" xfId="978" builtinId="8" hidden="1"/>
    <cellStyle name="Hyperlink" xfId="904" builtinId="8" hidden="1"/>
    <cellStyle name="Hyperlink" xfId="906" builtinId="8" hidden="1"/>
    <cellStyle name="Hyperlink" xfId="908" builtinId="8" hidden="1"/>
    <cellStyle name="Hyperlink" xfId="912" builtinId="8" hidden="1"/>
    <cellStyle name="Hyperlink" xfId="914" builtinId="8" hidden="1"/>
    <cellStyle name="Hyperlink" xfId="916" builtinId="8" hidden="1"/>
    <cellStyle name="Hyperlink" xfId="920" builtinId="8" hidden="1"/>
    <cellStyle name="Hyperlink" xfId="922" builtinId="8" hidden="1"/>
    <cellStyle name="Hyperlink" xfId="924" builtinId="8" hidden="1"/>
    <cellStyle name="Hyperlink" xfId="928" builtinId="8" hidden="1"/>
    <cellStyle name="Hyperlink" xfId="890" builtinId="8" hidden="1"/>
    <cellStyle name="Hyperlink" xfId="892" builtinId="8" hidden="1"/>
    <cellStyle name="Hyperlink" xfId="896" builtinId="8" hidden="1"/>
    <cellStyle name="Hyperlink" xfId="898" builtinId="8" hidden="1"/>
    <cellStyle name="Hyperlink" xfId="900" builtinId="8" hidden="1"/>
    <cellStyle name="Hyperlink" xfId="884" builtinId="8" hidden="1"/>
    <cellStyle name="Hyperlink" xfId="888" builtinId="8" hidden="1"/>
    <cellStyle name="Hyperlink" xfId="882" builtinId="8" hidden="1"/>
    <cellStyle name="Hyperlink" xfId="880" builtinId="8" hidden="1"/>
    <cellStyle name="Input 2" xfId="36"/>
    <cellStyle name="Linked Cell 2" xfId="37"/>
    <cellStyle name="Neutral 2" xfId="38"/>
    <cellStyle name="Normal" xfId="0" builtinId="0"/>
    <cellStyle name="Normal 10" xfId="39"/>
    <cellStyle name="Normal 11" xfId="40"/>
    <cellStyle name="Normal 12" xfId="41"/>
    <cellStyle name="Normal 13" xfId="42"/>
    <cellStyle name="Normal 14" xfId="219"/>
    <cellStyle name="Normal 15" xfId="220"/>
    <cellStyle name="Normal 16" xfId="221"/>
    <cellStyle name="Normal 17" xfId="222"/>
    <cellStyle name="Normal 18" xfId="223"/>
    <cellStyle name="Normal 19" xfId="218"/>
    <cellStyle name="Normal 2" xfId="1"/>
    <cellStyle name="Normal 2 2" xfId="43"/>
    <cellStyle name="Normal 20" xfId="217"/>
    <cellStyle name="Normal 3" xfId="44"/>
    <cellStyle name="Normal 3 2" xfId="45"/>
    <cellStyle name="Normal 3 3" xfId="46"/>
    <cellStyle name="Normal 4" xfId="47"/>
    <cellStyle name="Normal 5" xfId="48"/>
    <cellStyle name="Normal 6" xfId="49"/>
    <cellStyle name="Normal 7" xfId="50"/>
    <cellStyle name="Normal 8" xfId="51"/>
    <cellStyle name="Normal 9" xfId="52"/>
    <cellStyle name="Note 2" xfId="53"/>
    <cellStyle name="Note 2 2" xfId="54"/>
    <cellStyle name="Note 3" xfId="55"/>
    <cellStyle name="Note 3 2" xfId="56"/>
    <cellStyle name="Note 4" xfId="57"/>
    <cellStyle name="Note 4 2" xfId="58"/>
    <cellStyle name="Note 5" xfId="59"/>
    <cellStyle name="Note 5 2" xfId="60"/>
    <cellStyle name="Note 6" xfId="61"/>
    <cellStyle name="Note 6 2" xfId="62"/>
    <cellStyle name="Note 7" xfId="63"/>
    <cellStyle name="Note 7 2" xfId="64"/>
    <cellStyle name="Note 8" xfId="65"/>
    <cellStyle name="Note 8 2" xfId="66"/>
    <cellStyle name="Note 9" xfId="67"/>
    <cellStyle name="Note 9 2" xfId="68"/>
    <cellStyle name="Output 2" xfId="69"/>
    <cellStyle name="Title 2" xfId="70"/>
    <cellStyle name="Total 2" xfId="71"/>
    <cellStyle name="Warning Text 2" xfId="72"/>
  </cellStyles>
  <dxfs count="315">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dxf>
    <dxf>
      <border>
        <bottom style="thin">
          <color rgb="FF000000"/>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dxf>
    <dxf>
      <border>
        <bottom style="thin">
          <color rgb="FF000000"/>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64" formatCode="000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dxf>
    <dxf>
      <border>
        <bottom style="thin">
          <color rgb="FF000000"/>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dxf>
    <dxf>
      <border>
        <bottom style="thin">
          <color rgb="FF000000"/>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left" vertical="top" textRotation="0" wrapText="1" indent="0" justifyLastLine="0" shrinkToFit="0" readingOrder="0"/>
    </dxf>
    <dxf>
      <border>
        <bottom style="thin">
          <color rgb="FF000000"/>
        </bottom>
      </border>
    </dxf>
    <dxf>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theme="4" tint="0.79998168889431442"/>
          <bgColor indexed="65"/>
        </patternFill>
      </fill>
      <alignment horizontal="left" vertical="top" textRotation="0" wrapText="1" relativeIndent="0" justifyLastLine="0" shrinkToFit="0" readingOrder="0"/>
      <border diagonalUp="0" diagonalDown="0" outline="0">
        <left style="thin">
          <color indexed="64"/>
        </left>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relative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indexed="6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vertical/>
        <horizontal/>
      </border>
    </dxf>
    <dxf>
      <border diagonalUp="0" diagonalDown="0">
        <left style="thin">
          <color indexed="64"/>
        </left>
        <right style="thin">
          <color indexed="64"/>
        </right>
        <top style="thin">
          <color indexed="64"/>
        </top>
        <bottom style="thin">
          <color indexed="64"/>
        </bottom>
      </border>
    </dxf>
    <dxf>
      <fill>
        <patternFill patternType="none">
          <bgColor indexed="65"/>
        </patternFill>
      </fill>
      <alignment horizontal="left" vertical="bottom" textRotation="0" wrapText="1" indent="0" justifyLastLine="0" shrinkToFit="0" readingOrder="0"/>
      <border diagonalUp="0" diagonalDown="0" outline="0"/>
    </dxf>
    <dxf>
      <border>
        <bottom style="thin">
          <color indexed="64"/>
        </bottom>
        <vertical/>
        <horizontal/>
      </border>
    </dxf>
    <dxf>
      <fill>
        <patternFill patternType="none">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30" formatCode="@"/>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theme="4" tint="0.79998168889431442"/>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horizontal="left" vertical="top" textRotation="0" wrapText="1" indent="0" justifyLastLine="0" shrinkToFit="0" readingOrder="0"/>
    </dxf>
    <dxf>
      <border>
        <bottom style="thin">
          <color indexed="64"/>
        </bottom>
      </border>
    </dxf>
    <dxf>
      <fill>
        <patternFill patternType="none">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top"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fill>
        <patternFill patternType="none">
          <fgColor theme="4" tint="0.79998168889431442"/>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horizontal="general" vertical="top" textRotation="0" wrapText="1" indent="0" justifyLastLine="0" shrinkToFit="0" readingOrder="0"/>
    </dxf>
    <dxf>
      <border>
        <bottom style="thin">
          <color indexed="64"/>
        </bottom>
      </border>
    </dxf>
    <dxf>
      <fill>
        <patternFill patternType="none">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s>
  <tableStyles count="1" defaultTableStyle="TableStyleMedium2">
    <tableStyle name="TableStyleMedium2 2" pivot="0" count="7">
      <tableStyleElement type="wholeTable" dxfId="314"/>
      <tableStyleElement type="headerRow" dxfId="313"/>
      <tableStyleElement type="totalRow" dxfId="312"/>
      <tableStyleElement type="firstColumn" dxfId="311"/>
      <tableStyleElement type="lastColumn" dxfId="310"/>
      <tableStyleElement type="firstRowStripe" dxfId="309"/>
      <tableStyleElement type="firstColumnStripe" dxfId="30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id="2" name="Table2" displayName="Table2" ref="A1:AE78" totalsRowShown="0" headerRowDxfId="307" dataDxfId="305" headerRowBorderDxfId="306">
  <autoFilter ref="A1:AE78"/>
  <sortState ref="A2:AC78">
    <sortCondition ref="C2:C78" customList="MUC,FIN"/>
    <sortCondition ref="B2:B78"/>
  </sortState>
  <tableColumns count="31">
    <tableColumn id="1" name="NQF_measure_number" dataDxfId="304"/>
    <tableColumn id="8" name="Order-HIDE" dataDxfId="303"/>
    <tableColumn id="27" name="IQR Status" dataDxfId="302"/>
    <tableColumn id="2" name="MUC ID" dataDxfId="301"/>
    <tableColumn id="28" name="NQF Measure Number and Endorsement Status" dataDxfId="300">
      <calculatedColumnFormula>CONCATENATE(Table2[[#This Row],[NQF_measure_number]],CHAR(10),Table2[[#This Row],[Endorsement]],CHAR(10),Table2[[#This Row],[Endorsed Subtype]])</calculatedColumnFormula>
    </tableColumn>
    <tableColumn id="3" name="Endorsement" dataDxfId="299"/>
    <tableColumn id="4" name="Endorsed Subtype" dataDxfId="298"/>
    <tableColumn id="5" name="Measure Title" dataDxfId="297"/>
    <tableColumn id="6" name="Stage of Development" dataDxfId="296"/>
    <tableColumn id="7" name="Measure Type" dataDxfId="295"/>
    <tableColumn id="9" name="Measure Description" dataDxfId="294"/>
    <tableColumn id="10" name="Measure Numerator" dataDxfId="293"/>
    <tableColumn id="11" name="Measure Denominator" dataDxfId="292"/>
    <tableColumn id="12" name="Measure Exclusions" dataDxfId="291"/>
    <tableColumn id="13" name="Measure Steward" dataDxfId="290"/>
    <tableColumn id="14" name="CMS Domain" dataDxfId="289"/>
    <tableColumn id="15" name="Data Source" dataDxfId="288"/>
    <tableColumn id="16" name="Care Setting" dataDxfId="287"/>
    <tableColumn id="17" name="Level of Analysis" dataDxfId="286"/>
    <tableColumn id="29" name="Federal Programs: Under Consideration 2013-2014" dataDxfId="285"/>
    <tableColumn id="18" name="Federal Programs: Current Finalized 2013-2014" dataDxfId="284"/>
    <tableColumn id="19" name="Private Program Use" dataDxfId="283"/>
    <tableColumn id="31" name="Patient Reported Outcomes/ Disparities Sensitive" dataDxfId="282">
      <calculatedColumnFormula>CONCATENATE(Table2[[#This Row],[Disparities Sensitive]],CHAR(10),Table2[[#This Row],[Patient Reported Outcome]])</calculatedColumnFormula>
    </tableColumn>
    <tableColumn id="20" name="Disparities Sensitive" dataDxfId="281"/>
    <tableColumn id="21" name="Patient Reported Outcome" dataDxfId="280"/>
    <tableColumn id="22" name="MAP Family of Measures" dataDxfId="279"/>
    <tableColumn id="23" name="MAP 2012 Decisions" dataDxfId="278"/>
    <tableColumn id="24" name="MAP 2013 Decisions" dataDxfId="277"/>
    <tableColumn id="30" name="Workgroup Decision" dataDxfId="276"/>
    <tableColumn id="26" name="Workgroup Rationale" dataDxfId="275"/>
    <tableColumn id="25" name="Additional Findings" dataDxfId="274"/>
  </tableColumns>
  <tableStyleInfo name="TableStyleMedium2" showFirstColumn="0" showLastColumn="0" showRowStripes="1" showColumnStripes="0"/>
</table>
</file>

<file path=xl/tables/table2.xml><?xml version="1.0" encoding="utf-8"?>
<table xmlns="http://schemas.openxmlformats.org/spreadsheetml/2006/main" id="3" name="Table224" displayName="Table224" ref="A1:AE38" totalsRowShown="0" headerRowDxfId="273" dataDxfId="271" headerRowBorderDxfId="272" tableBorderDxfId="270" totalsRowBorderDxfId="269">
  <autoFilter ref="A1:AE38"/>
  <sortState ref="A2:AC38">
    <sortCondition ref="C2:C38" customList="MUC,FIN"/>
    <sortCondition ref="B2:B38"/>
  </sortState>
  <tableColumns count="31">
    <tableColumn id="1" name="NQF_measure_number" dataDxfId="268"/>
    <tableColumn id="8" name="ORDER-HIDE" dataDxfId="267"/>
    <tableColumn id="27" name="VBP Status" dataDxfId="266"/>
    <tableColumn id="2" name="MUC ID" dataDxfId="265"/>
    <tableColumn id="28" name="NQF Measure Number and Endorsement Status" dataDxfId="264">
      <calculatedColumnFormula>CONCATENATE(Table224[[#This Row],[NQF_measure_number]],CHAR(10),Table224[[#This Row],[Endorsement]]," ",Table224[[#This Row],[Endorsed Subtype]])</calculatedColumnFormula>
    </tableColumn>
    <tableColumn id="3" name="Endorsement" dataDxfId="263"/>
    <tableColumn id="4" name="Endorsed Subtype" dataDxfId="262"/>
    <tableColumn id="5" name="Measure Title" dataDxfId="261"/>
    <tableColumn id="6" name="Stage of Development" dataDxfId="260"/>
    <tableColumn id="7" name="Measure Type" dataDxfId="259"/>
    <tableColumn id="9" name="Measure Description" dataDxfId="258"/>
    <tableColumn id="10" name="Measure Numerator" dataDxfId="257"/>
    <tableColumn id="11" name="Measure Denominator" dataDxfId="256"/>
    <tableColumn id="12" name="Measure Exclusions" dataDxfId="255"/>
    <tableColumn id="13" name="Measure Steward" dataDxfId="254"/>
    <tableColumn id="14" name="CMS Domain" dataDxfId="253"/>
    <tableColumn id="15" name="Data Source" dataDxfId="252"/>
    <tableColumn id="16" name="Care Setting" dataDxfId="251"/>
    <tableColumn id="17" name="Level of Analysis" dataDxfId="250"/>
    <tableColumn id="29" name="Federal Programs: Under Consideration 2013-2014" dataDxfId="249"/>
    <tableColumn id="18" name="Federal Programs: Current Finalized 2013-2014" dataDxfId="248"/>
    <tableColumn id="19" name="Private Program Use" dataDxfId="247"/>
    <tableColumn id="31" name="Patient Reported Outcomes/ Disparities Sensitive" dataDxfId="246">
      <calculatedColumnFormula>CONCATENATE(Table224[[#This Row],[Disparities Sensitive]]," ",Table224[[#This Row],[Patient Reported Outcome]])</calculatedColumnFormula>
    </tableColumn>
    <tableColumn id="20" name="Disparities Sensitive" dataDxfId="245"/>
    <tableColumn id="21" name="Patient Reported Outcome" dataDxfId="244"/>
    <tableColumn id="22" name="MAP Family of Measures" dataDxfId="243"/>
    <tableColumn id="23" name="MAP 2012 Decisions" dataDxfId="242"/>
    <tableColumn id="24" name="MAP 2013 Decisions" dataDxfId="241"/>
    <tableColumn id="30" name="Workgroup Decision" dataDxfId="240"/>
    <tableColumn id="26" name="Workgroup Rationale" dataDxfId="239"/>
    <tableColumn id="25" name="Additional Findings" dataDxfId="238"/>
  </tableColumns>
  <tableStyleInfo name="TableStyleMedium2" showFirstColumn="0" showLastColumn="0" showRowStripes="1" showColumnStripes="0"/>
</table>
</file>

<file path=xl/tables/table3.xml><?xml version="1.0" encoding="utf-8"?>
<table xmlns="http://schemas.openxmlformats.org/spreadsheetml/2006/main" id="1" name="Table22" displayName="Table22" ref="A1:AD35" totalsRowShown="0" headerRowDxfId="237" dataDxfId="235" headerRowBorderDxfId="236" tableBorderDxfId="234" totalsRowBorderDxfId="233">
  <autoFilter ref="A1:AD35"/>
  <tableColumns count="30">
    <tableColumn id="1" name="NQF_measure_number" dataDxfId="232"/>
    <tableColumn id="27" name="OQR Status" dataDxfId="231"/>
    <tableColumn id="2" name="MUC ID" dataDxfId="230"/>
    <tableColumn id="28" name="NQF Measure Number and Endorsement Status" dataDxfId="229">
      <calculatedColumnFormula>CONCATENATE(Table22[[#This Row],[NQF_measure_number]],CHAR(10),Table22[[#This Row],[Endorsement]]," ",Table22[[#This Row],[Endorsed Subtype]])</calculatedColumnFormula>
    </tableColumn>
    <tableColumn id="3" name="Endorsement" dataDxfId="228"/>
    <tableColumn id="4" name="Endorsed Subtype" dataDxfId="227"/>
    <tableColumn id="5" name="Measure Title" dataDxfId="226"/>
    <tableColumn id="6" name="Stage of Development" dataDxfId="225"/>
    <tableColumn id="7" name="Measure Type" dataDxfId="224"/>
    <tableColumn id="9" name="Measure Description" dataDxfId="223"/>
    <tableColumn id="10" name="Measure Numerator" dataDxfId="222"/>
    <tableColumn id="11" name="Measure Denominator" dataDxfId="221"/>
    <tableColumn id="12" name="Measure Exclusions" dataDxfId="220"/>
    <tableColumn id="13" name="Measure Steward" dataDxfId="219"/>
    <tableColumn id="14" name="CMS Domain" dataDxfId="218"/>
    <tableColumn id="15" name="Data Source" dataDxfId="217"/>
    <tableColumn id="16" name="Care Setting" dataDxfId="216"/>
    <tableColumn id="17" name="Level of Analysis" dataDxfId="215"/>
    <tableColumn id="29" name="Federal Programs: Under Consideration 2013-2014" dataDxfId="214"/>
    <tableColumn id="18" name="Federal Programs: Current Finalized 2013-2014" dataDxfId="213"/>
    <tableColumn id="19" name="Private Program Use" dataDxfId="212"/>
    <tableColumn id="31" name="Patient Reported Outcomes/ Disparities Sensitive" dataDxfId="211">
      <calculatedColumnFormula>CONCATENATE(Table22[[#This Row],[Disparities Sensitive]]," ",Table22[[#This Row],[Patient Reported Outcome]])</calculatedColumnFormula>
    </tableColumn>
    <tableColumn id="20" name="Disparities Sensitive" dataDxfId="210"/>
    <tableColumn id="21" name="Patient Reported Outcome" dataDxfId="209"/>
    <tableColumn id="22" name="MAP Family of Measures" dataDxfId="208"/>
    <tableColumn id="23" name="MAP 2012 Decisions" dataDxfId="207"/>
    <tableColumn id="24" name="MAP 2013 Decisions" dataDxfId="206"/>
    <tableColumn id="26" name="Workgroup Decision" dataDxfId="205"/>
    <tableColumn id="25" name="Workgroup Rationale" dataDxfId="204"/>
    <tableColumn id="8" name="Additional Findings" dataDxfId="203"/>
  </tableColumns>
  <tableStyleInfo name="TableStyleMedium2" showFirstColumn="0" showLastColumn="0" showRowStripes="1" showColumnStripes="0"/>
</table>
</file>

<file path=xl/tables/table4.xml><?xml version="1.0" encoding="utf-8"?>
<table xmlns="http://schemas.openxmlformats.org/spreadsheetml/2006/main" id="4" name="Table2245" displayName="Table2245" ref="A1:AD16" totalsRowShown="0" headerRowDxfId="202" dataDxfId="200" headerRowBorderDxfId="201" tableBorderDxfId="199" totalsRowBorderDxfId="198">
  <autoFilter ref="A1:AD16"/>
  <tableColumns count="30">
    <tableColumn id="1" name="NQF_measure_number" dataDxfId="197"/>
    <tableColumn id="27" name="ASCQR Status" dataDxfId="196"/>
    <tableColumn id="2" name="MUC ID" dataDxfId="195"/>
    <tableColumn id="28" name="NQF Measure Number and Endorsement Status" dataDxfId="194">
      <calculatedColumnFormula>CONCATENATE(Table2245[[#This Row],[NQF_measure_number]],CHAR(10),Table2245[[#This Row],[Endorsement]]," ",Table2245[[#This Row],[Endorsed Subtype]])</calculatedColumnFormula>
    </tableColumn>
    <tableColumn id="3" name="Endorsement" dataDxfId="193"/>
    <tableColumn id="4" name="Endorsed Subtype" dataDxfId="192"/>
    <tableColumn id="5" name="Measure Title" dataDxfId="191"/>
    <tableColumn id="6" name="Stage of Development" dataDxfId="190"/>
    <tableColumn id="7" name="Measure Type" dataDxfId="189"/>
    <tableColumn id="9" name="Measure Description" dataDxfId="188"/>
    <tableColumn id="10" name="Measure Numerator" dataDxfId="187"/>
    <tableColumn id="11" name="Measure Denominator" dataDxfId="186"/>
    <tableColumn id="12" name="Measure Exclusions" dataDxfId="185"/>
    <tableColumn id="13" name="Measure Steward" dataDxfId="184"/>
    <tableColumn id="14" name="CMS Domain" dataDxfId="183"/>
    <tableColumn id="15" name="Data Source" dataDxfId="182"/>
    <tableColumn id="16" name="Care Setting" dataDxfId="181"/>
    <tableColumn id="17" name="Level of Analysis" dataDxfId="180"/>
    <tableColumn id="29" name="Federal Programs: Under Consideration 2013-2014" dataDxfId="179"/>
    <tableColumn id="18" name="Federal Programs: Current Finalized 2013-2014" dataDxfId="178"/>
    <tableColumn id="19" name="Private Program Use" dataDxfId="177"/>
    <tableColumn id="31" name="Patient Reported Outcomes  Disparities Sensitive" dataDxfId="176">
      <calculatedColumnFormula>CONCATENATE(Table2245[[#This Row],[Disparities Sensitive]]," ",Table2245[[#This Row],[Patient Reported Outcome]])</calculatedColumnFormula>
    </tableColumn>
    <tableColumn id="20" name="Disparities Sensitive" dataDxfId="175"/>
    <tableColumn id="21" name="Patient Reported Outcome" dataDxfId="174"/>
    <tableColumn id="22" name="MAP Family of Measures" dataDxfId="173"/>
    <tableColumn id="23" name="MAP 2012 Decisions" dataDxfId="172"/>
    <tableColumn id="24" name="MAP 2013 Decisions" dataDxfId="171"/>
    <tableColumn id="26" name="Workgroup Decision" dataDxfId="170"/>
    <tableColumn id="25" name="Workgroup Rationale" dataDxfId="169"/>
    <tableColumn id="8" name="Additional Findings" dataDxfId="168"/>
  </tableColumns>
  <tableStyleInfo name="TableStyleMedium2" showFirstColumn="0" showLastColumn="0" showRowStripes="1" showColumnStripes="0"/>
</table>
</file>

<file path=xl/tables/table5.xml><?xml version="1.0" encoding="utf-8"?>
<table xmlns="http://schemas.openxmlformats.org/spreadsheetml/2006/main" id="5" name="Table22456" displayName="Table22456" ref="A1:AD11" totalsRowShown="0" headerRowDxfId="167" dataDxfId="165" headerRowBorderDxfId="166">
  <autoFilter ref="A1:AD11"/>
  <sortState ref="A2:AB11">
    <sortCondition descending="1" ref="B1:B11"/>
  </sortState>
  <tableColumns count="30">
    <tableColumn id="1" name="NQF_measure_number" dataDxfId="164"/>
    <tableColumn id="27" name="HAC Status" dataDxfId="163"/>
    <tableColumn id="2" name="MUC ID" dataDxfId="162"/>
    <tableColumn id="28" name="NQF Measure Number and Endorsement Status" dataDxfId="161">
      <calculatedColumnFormula>CONCATENATE(Table22456[[#This Row],[NQF_measure_number]],CHAR(10),Table22456[[#This Row],[Endorsement]]," ",Table22456[[#This Row],[Endorsed Subtype]])</calculatedColumnFormula>
    </tableColumn>
    <tableColumn id="3" name="Endorsement" dataDxfId="160"/>
    <tableColumn id="4" name="Endorsed Subtype" dataDxfId="159"/>
    <tableColumn id="5" name="Measure Title" dataDxfId="158"/>
    <tableColumn id="6" name="Stage of Development" dataDxfId="157"/>
    <tableColumn id="7" name="Measure Type" dataDxfId="156"/>
    <tableColumn id="9" name="Measure Description" dataDxfId="155"/>
    <tableColumn id="10" name="Measure Numerator" dataDxfId="154"/>
    <tableColumn id="11" name="Measure Denominator" dataDxfId="153"/>
    <tableColumn id="12" name="Measure Exclusions" dataDxfId="152"/>
    <tableColumn id="13" name="Measure Steward" dataDxfId="151"/>
    <tableColumn id="14" name="CMS Domain" dataDxfId="150"/>
    <tableColumn id="15" name="Data Source" dataDxfId="149"/>
    <tableColumn id="16" name="Care Setting" dataDxfId="148"/>
    <tableColumn id="17" name="Level of Analysis" dataDxfId="147"/>
    <tableColumn id="29" name="Federal Programs: Under Consideration 2013-2014" dataDxfId="146"/>
    <tableColumn id="18" name="Federal Programs: Current Finalized 2013-2014" dataDxfId="145"/>
    <tableColumn id="19" name="Private Program Use" dataDxfId="144"/>
    <tableColumn id="31" name="Patient Reported Outcomes/ Disparities Sensitive" dataDxfId="143">
      <calculatedColumnFormula>CONCATENATE(Table22456[[#This Row],[Disparities Sensitive]]," ",Table22456[[#This Row],[Patient Reported Outcome]])</calculatedColumnFormula>
    </tableColumn>
    <tableColumn id="20" name="Disparities Sensitive" dataDxfId="142"/>
    <tableColumn id="21" name="Patient Reported Outcome" dataDxfId="141"/>
    <tableColumn id="22" name="MAP Family of Measures" dataDxfId="140"/>
    <tableColumn id="23" name="MAP 2012 Decisions" dataDxfId="139"/>
    <tableColumn id="24" name="MAP 2013 Decisions" dataDxfId="138"/>
    <tableColumn id="26" name="Workgroup Decision" dataDxfId="137"/>
    <tableColumn id="25" name="Workgroup Rationale" dataDxfId="136"/>
    <tableColumn id="8" name="Additional Findings" dataDxfId="135"/>
  </tableColumns>
  <tableStyleInfo name="TableStyleMedium2" showFirstColumn="0" showLastColumn="0" showRowStripes="1" showColumnStripes="0"/>
</table>
</file>

<file path=xl/tables/table6.xml><?xml version="1.0" encoding="utf-8"?>
<table xmlns="http://schemas.openxmlformats.org/spreadsheetml/2006/main" id="6" name="Table224567" displayName="Table224567" ref="A1:AE9" totalsRowShown="0" headerRowDxfId="134" dataDxfId="132" headerRowBorderDxfId="133">
  <autoFilter ref="A1:AE9"/>
  <sortState ref="A2:AC9">
    <sortCondition ref="C2:C9" customList="MUC,FIN"/>
    <sortCondition ref="B2:B9"/>
  </sortState>
  <tableColumns count="31">
    <tableColumn id="1" name="NQF_measure_number" dataDxfId="131"/>
    <tableColumn id="8" name="ORDER HIDE" dataDxfId="130"/>
    <tableColumn id="27" name="HRRP Status" dataDxfId="129"/>
    <tableColumn id="2" name="MUC ID" dataDxfId="128"/>
    <tableColumn id="28" name="NQF Measure Number and Endorsement Status" dataDxfId="127">
      <calculatedColumnFormula>CONCATENATE(Table224567[[#This Row],[NQF_measure_number]],CHAR(10),Table224567[[#This Row],[Endorsement]]," ")</calculatedColumnFormula>
    </tableColumn>
    <tableColumn id="3" name="Endorsement" dataDxfId="126"/>
    <tableColumn id="4" name="Endorsed Subtype" dataDxfId="125"/>
    <tableColumn id="5" name="Measure Title" dataDxfId="124"/>
    <tableColumn id="6" name="Stage of Development" dataDxfId="123"/>
    <tableColumn id="7" name="Measure Type" dataDxfId="122"/>
    <tableColumn id="9" name="Description" dataDxfId="121"/>
    <tableColumn id="10" name="Measure Numerator" dataDxfId="120"/>
    <tableColumn id="11" name="Measure Denominator" dataDxfId="119"/>
    <tableColumn id="12" name="Measure Exclusions" dataDxfId="118"/>
    <tableColumn id="13" name="Measure Steward" dataDxfId="117"/>
    <tableColumn id="14" name="CMS Domain" dataDxfId="116"/>
    <tableColumn id="15" name="Data Source" dataDxfId="115"/>
    <tableColumn id="16" name="Care Setting" dataDxfId="114"/>
    <tableColumn id="17" name="Level of Analysis" dataDxfId="113"/>
    <tableColumn id="29" name="Federal Programs: Under Consideration 2013-20142" dataDxfId="112"/>
    <tableColumn id="18" name="Federal Programs: Current Finalized 2013-2014" dataDxfId="111"/>
    <tableColumn id="19" name="Private Program Use" dataDxfId="110"/>
    <tableColumn id="31" name="Patient Reported Outcomes/ Disparities Sensitive" dataDxfId="109">
      <calculatedColumnFormula>CONCATENATE(Table224567[[#This Row],[Disparities Sensitive]]," ",Table224567[[#This Row],[Patient Reported Outcome]])</calculatedColumnFormula>
    </tableColumn>
    <tableColumn id="20" name="Disparities Sensitive" dataDxfId="108"/>
    <tableColumn id="21" name="Patient Reported Outcome" dataDxfId="107"/>
    <tableColumn id="22" name="MAP Family of Measures" dataDxfId="106"/>
    <tableColumn id="23" name="MAP 2012 Decisions" dataDxfId="105"/>
    <tableColumn id="24" name="MAP 2013 Decisions" dataDxfId="104"/>
    <tableColumn id="30" name="Workgroup Decision" dataDxfId="103"/>
    <tableColumn id="26" name="Workgroup Rationale" dataDxfId="102"/>
    <tableColumn id="25" name="Additional Findings" dataDxfId="101"/>
  </tableColumns>
  <tableStyleInfo name="TableStyleMedium2" showFirstColumn="0" showLastColumn="0" showRowStripes="1" showColumnStripes="0"/>
</table>
</file>

<file path=xl/tables/table7.xml><?xml version="1.0" encoding="utf-8"?>
<table xmlns="http://schemas.openxmlformats.org/spreadsheetml/2006/main" id="7" name="Table2245678" displayName="Table2245678" ref="A1:AD29" totalsRowShown="0" headerRowDxfId="100" dataDxfId="98" headerRowBorderDxfId="99">
  <autoFilter ref="A1:AD29"/>
  <tableColumns count="30">
    <tableColumn id="1" name="NQF_measure_number" dataDxfId="97"/>
    <tableColumn id="27" name="PCHQR Status" dataDxfId="96"/>
    <tableColumn id="2" name="MUC ID" dataDxfId="95"/>
    <tableColumn id="28" name="NQF Measure Number and Endorsement Status" dataDxfId="94">
      <calculatedColumnFormula>CONCATENATE(Table2245678[[#This Row],[NQF_measure_number]],CHAR(10),Table2245678[[#This Row],[Endorsement]]," ",Table2245678[[#This Row],[Endorsed Subtype]])</calculatedColumnFormula>
    </tableColumn>
    <tableColumn id="3" name="Endorsement" dataDxfId="93"/>
    <tableColumn id="4" name="Endorsed Subtype" dataDxfId="92"/>
    <tableColumn id="5" name="Measure Title" dataDxfId="91"/>
    <tableColumn id="6" name="Stage of Development" dataDxfId="90"/>
    <tableColumn id="7" name="Measure Type" dataDxfId="89"/>
    <tableColumn id="9" name="Measure Description" dataDxfId="88"/>
    <tableColumn id="10" name="Measure Numerator" dataDxfId="87"/>
    <tableColumn id="11" name="Measure Denominator" dataDxfId="86"/>
    <tableColumn id="12" name="Measure Exclusions" dataDxfId="85"/>
    <tableColumn id="13" name="Measure Steward" dataDxfId="84"/>
    <tableColumn id="14" name="CMS Domain" dataDxfId="83"/>
    <tableColumn id="15" name="Data Source" dataDxfId="82"/>
    <tableColumn id="16" name="Care Setting" dataDxfId="81"/>
    <tableColumn id="17" name="Level of Analysis" dataDxfId="80"/>
    <tableColumn id="29" name="Federal Programs: Under Consideration 2013-2014" dataDxfId="79"/>
    <tableColumn id="18" name="Federal Programs: Current Finalized 2013-2014" dataDxfId="78"/>
    <tableColumn id="19" name="Private Program Use" dataDxfId="77"/>
    <tableColumn id="31" name="Patient Reported Outcomes/ Disparities Sensitive" dataDxfId="76">
      <calculatedColumnFormula>CONCATENATE(Table2245678[[#This Row],[Disparities Sensitive]]," ",Table2245678[[#This Row],[Patient Reported Outcome]])</calculatedColumnFormula>
    </tableColumn>
    <tableColumn id="20" name="Disparities Sensitive" dataDxfId="75"/>
    <tableColumn id="21" name="Patient Reported Outcome" dataDxfId="74"/>
    <tableColumn id="22" name="MAP Family of Measures" dataDxfId="73"/>
    <tableColumn id="23" name="MAP 2012 Decisions" dataDxfId="72"/>
    <tableColumn id="24" name="MAP 2013 Decisions" dataDxfId="71"/>
    <tableColumn id="26" name="Workgroup Decision" dataDxfId="70"/>
    <tableColumn id="25" name="Workgroup Rationale" dataDxfId="69"/>
    <tableColumn id="8" name="Additional Findings" dataDxfId="68"/>
  </tableColumns>
  <tableStyleInfo name="TableStyleMedium2" showFirstColumn="0" showLastColumn="0" showRowStripes="1" showColumnStripes="0"/>
</table>
</file>

<file path=xl/tables/table8.xml><?xml version="1.0" encoding="utf-8"?>
<table xmlns="http://schemas.openxmlformats.org/spreadsheetml/2006/main" id="8" name="Table22456789" displayName="Table22456789" ref="A1:AD19" totalsRowShown="0" headerRowDxfId="67" dataDxfId="65" headerRowBorderDxfId="66">
  <autoFilter ref="A1:AD19"/>
  <tableColumns count="30">
    <tableColumn id="1" name="NQF_measure_number" dataDxfId="64"/>
    <tableColumn id="27" name="IPFQR  Status" dataDxfId="63"/>
    <tableColumn id="2" name="MUC ID" dataDxfId="62"/>
    <tableColumn id="28" name="NQF Measure Number and Endorsement Status" dataDxfId="61">
      <calculatedColumnFormula>CONCATENATE(Table22456789[[#This Row],[NQF_measure_number]],CHAR(10),Table22456789[[#This Row],[Endorsement]]," ",Table22456789[[#This Row],[Endorsed Subtype]])</calculatedColumnFormula>
    </tableColumn>
    <tableColumn id="3" name="Endorsement" dataDxfId="60"/>
    <tableColumn id="4" name="Endorsed Subtype" dataDxfId="59"/>
    <tableColumn id="5" name="Measure Title" dataDxfId="58"/>
    <tableColumn id="6" name="Stage of Development" dataDxfId="57"/>
    <tableColumn id="7" name="Measure Type" dataDxfId="56"/>
    <tableColumn id="9" name="Measure Description" dataDxfId="55"/>
    <tableColumn id="10" name="Measure Numerator" dataDxfId="54"/>
    <tableColumn id="11" name="Measure Denominator" dataDxfId="53"/>
    <tableColumn id="12" name="Measure Exclusions" dataDxfId="52"/>
    <tableColumn id="13" name="Measure Steward" dataDxfId="51"/>
    <tableColumn id="14" name="CMS Domain" dataDxfId="50"/>
    <tableColumn id="15" name="Data Source" dataDxfId="49"/>
    <tableColumn id="16" name="Care Setting" dataDxfId="48"/>
    <tableColumn id="17" name="Level of Analysis" dataDxfId="47"/>
    <tableColumn id="29" name="Federal Programs: Under Consideration 2013-20142" dataDxfId="46"/>
    <tableColumn id="18" name="Federal Programs: Current Finalized 2013-2014" dataDxfId="45"/>
    <tableColumn id="19" name="Private Program Use" dataDxfId="44"/>
    <tableColumn id="31" name="Patient Reported Outcomes/ Disparities Sensitive" dataDxfId="43">
      <calculatedColumnFormula>CONCATENATE(Table22456789[[#This Row],[Disparities Sensitive]]," ",Table22456789[[#This Row],[Patient Reported Outcome]])</calculatedColumnFormula>
    </tableColumn>
    <tableColumn id="20" name="Disparities Sensitive" dataDxfId="42"/>
    <tableColumn id="21" name="Patient Reported Outcome" dataDxfId="41"/>
    <tableColumn id="22" name="MAP Family of Measures" dataDxfId="40"/>
    <tableColumn id="23" name="MAP 2012 Decisions" dataDxfId="39"/>
    <tableColumn id="24" name="MAP 2013 Decisions" dataDxfId="38"/>
    <tableColumn id="26" name="Workgroup Decision" dataDxfId="37"/>
    <tableColumn id="25" name="Workgroup Rationale" dataDxfId="36"/>
    <tableColumn id="8" name="Additional Findings" dataDxfId="35"/>
  </tableColumns>
  <tableStyleInfo name="TableStyleMedium2" showFirstColumn="0" showLastColumn="0" showRowStripes="1" showColumnStripes="0"/>
</table>
</file>

<file path=xl/tables/table9.xml><?xml version="1.0" encoding="utf-8"?>
<table xmlns="http://schemas.openxmlformats.org/spreadsheetml/2006/main" id="9" name="Table2245678910" displayName="Table2245678910" ref="A1:AF36" totalsRowShown="0" headerRowDxfId="34" dataDxfId="32" headerRowBorderDxfId="33">
  <autoFilter ref="A1:AF36"/>
  <sortState ref="A2:AD36">
    <sortCondition ref="C2:C36" customList="MUC,FIN"/>
    <sortCondition ref="B2:B36"/>
  </sortState>
  <tableColumns count="32">
    <tableColumn id="1" name="NQF_measure_number" dataDxfId="31"/>
    <tableColumn id="25" name="Order-HIDE" dataDxfId="30"/>
    <tableColumn id="27" name="MU Status" dataDxfId="29"/>
    <tableColumn id="2" name="MUC ID" dataDxfId="28"/>
    <tableColumn id="28" name="NQF Measure Number and Endorsement Status" dataDxfId="27">
      <calculatedColumnFormula>CONCATENATE(Table2245678910[[#This Row],[NQF_measure_number]],CHAR(10),Table2245678910[[#This Row],[Endorsement]]," ",Table2245678910[[#This Row],[Endorsed Subtype]])</calculatedColumnFormula>
    </tableColumn>
    <tableColumn id="3" name="Endorsement" dataDxfId="26"/>
    <tableColumn id="4" name="Endorsed Subtype" dataDxfId="25"/>
    <tableColumn id="5" name="Measure Title" dataDxfId="24"/>
    <tableColumn id="6" name="Stage of Development" dataDxfId="23"/>
    <tableColumn id="7" name="Measure Type" dataDxfId="22"/>
    <tableColumn id="9" name="Description" dataDxfId="21"/>
    <tableColumn id="10" name="Measure Numerator" dataDxfId="20"/>
    <tableColumn id="11" name="Measure Denominator" dataDxfId="19"/>
    <tableColumn id="12" name="Exclusions" dataDxfId="18"/>
    <tableColumn id="13" name="Measure Steward" dataDxfId="17"/>
    <tableColumn id="14" name="CMS Domain" dataDxfId="16"/>
    <tableColumn id="15" name="Data Source" dataDxfId="15"/>
    <tableColumn id="16" name="Care Setting" dataDxfId="14"/>
    <tableColumn id="17" name="Level of Analysis" dataDxfId="13"/>
    <tableColumn id="29" name="Federal Programs: Under Consideration 2013-2014" dataDxfId="12"/>
    <tableColumn id="18" name="Federal Programs: Current Finalized 2013-2014" dataDxfId="11"/>
    <tableColumn id="19" name="Private Program Use" dataDxfId="10"/>
    <tableColumn id="31" name="Patient Reported Outcomes/  Disparities Sensitive" dataDxfId="9">
      <calculatedColumnFormula>CONCATENATE(Table2245678910[[#This Row],[Disparities Sensitive]]," ",Table2245678910[[#This Row],[Patient Reported Outcome]])</calculatedColumnFormula>
    </tableColumn>
    <tableColumn id="20" name="Disparities Sensitive" dataDxfId="8"/>
    <tableColumn id="21" name="Patient Reported Outcome" dataDxfId="7"/>
    <tableColumn id="22" name="MAP Family of Measures" dataDxfId="6"/>
    <tableColumn id="23" name="MAP 2012 Decisions" dataDxfId="5"/>
    <tableColumn id="24" name="MAP 2013 Decisions" dataDxfId="4"/>
    <tableColumn id="32" name="Meaningful Use Stage" dataDxfId="3"/>
    <tableColumn id="33" name="Workgroup Decision" dataDxfId="2"/>
    <tableColumn id="30" name="Workgroup Rationale" dataDxfId="1"/>
    <tableColumn id="26" name="Additional Finding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8"/>
  <sheetViews>
    <sheetView tabSelected="1" topLeftCell="C1" zoomScale="70" zoomScaleNormal="70" workbookViewId="0">
      <selection activeCell="AC1" sqref="AC1:AE1"/>
    </sheetView>
  </sheetViews>
  <sheetFormatPr defaultRowHeight="15" x14ac:dyDescent="0.25"/>
  <cols>
    <col min="1" max="2" width="27.42578125" style="1" hidden="1" customWidth="1"/>
    <col min="3" max="4" width="11.7109375" style="1" customWidth="1"/>
    <col min="5" max="5" width="19.28515625" style="1" customWidth="1"/>
    <col min="6" max="6" width="15" style="1" hidden="1" customWidth="1"/>
    <col min="7" max="7" width="19.140625" style="1" hidden="1" customWidth="1"/>
    <col min="8" max="8" width="16.5703125" style="1" customWidth="1"/>
    <col min="9" max="9" width="19.140625" style="1" customWidth="1"/>
    <col min="10" max="10" width="15.85546875" style="1" customWidth="1"/>
    <col min="11" max="14" width="22.85546875" style="1" customWidth="1"/>
    <col min="15" max="19" width="12.28515625" style="1" customWidth="1"/>
    <col min="20" max="22" width="20" style="1" customWidth="1"/>
    <col min="23" max="24" width="21.140625" style="1" customWidth="1"/>
    <col min="25" max="25" width="26.85546875" style="1" customWidth="1"/>
    <col min="26" max="26" width="25.140625" style="1" customWidth="1"/>
    <col min="27" max="31" width="20.7109375" style="1" customWidth="1"/>
    <col min="32" max="33" width="9.140625" style="30"/>
    <col min="34" max="16384" width="9.140625" style="1"/>
  </cols>
  <sheetData>
    <row r="1" spans="1:33" ht="55.5" customHeight="1" x14ac:dyDescent="0.25">
      <c r="A1" s="2" t="s">
        <v>0</v>
      </c>
      <c r="B1" s="2" t="s">
        <v>1458</v>
      </c>
      <c r="C1" s="2" t="s">
        <v>1</v>
      </c>
      <c r="D1" s="2" t="s">
        <v>2</v>
      </c>
      <c r="E1" s="2" t="s">
        <v>3</v>
      </c>
      <c r="F1" s="2" t="s">
        <v>4</v>
      </c>
      <c r="G1" s="2" t="s">
        <v>5</v>
      </c>
      <c r="H1" s="2" t="s">
        <v>6</v>
      </c>
      <c r="I1" s="2" t="s">
        <v>7</v>
      </c>
      <c r="J1" s="2" t="s">
        <v>8</v>
      </c>
      <c r="K1" s="2" t="s">
        <v>9</v>
      </c>
      <c r="L1" s="2" t="s">
        <v>10</v>
      </c>
      <c r="M1" s="2" t="s">
        <v>11</v>
      </c>
      <c r="N1" s="2" t="s">
        <v>12</v>
      </c>
      <c r="O1" s="2" t="s">
        <v>13</v>
      </c>
      <c r="P1" s="2" t="s">
        <v>14</v>
      </c>
      <c r="Q1" s="4" t="s">
        <v>15</v>
      </c>
      <c r="R1" s="4" t="s">
        <v>16</v>
      </c>
      <c r="S1" s="4" t="s">
        <v>17</v>
      </c>
      <c r="T1" s="2" t="s">
        <v>18</v>
      </c>
      <c r="U1" s="2" t="s">
        <v>19</v>
      </c>
      <c r="V1" s="2" t="s">
        <v>20</v>
      </c>
      <c r="W1" s="2" t="s">
        <v>21</v>
      </c>
      <c r="X1" s="2" t="s">
        <v>22</v>
      </c>
      <c r="Y1" s="2" t="s">
        <v>23</v>
      </c>
      <c r="Z1" s="2" t="s">
        <v>24</v>
      </c>
      <c r="AA1" s="2" t="s">
        <v>25</v>
      </c>
      <c r="AB1" s="2" t="s">
        <v>26</v>
      </c>
      <c r="AC1" s="2" t="s">
        <v>1539</v>
      </c>
      <c r="AD1" s="2" t="s">
        <v>1540</v>
      </c>
      <c r="AE1" s="2" t="s">
        <v>1541</v>
      </c>
    </row>
    <row r="2" spans="1:33" ht="270" x14ac:dyDescent="0.25">
      <c r="A2" s="3" t="s">
        <v>424</v>
      </c>
      <c r="B2" s="3">
        <v>1</v>
      </c>
      <c r="C2" s="3" t="s">
        <v>414</v>
      </c>
      <c r="D2" s="3" t="s">
        <v>425</v>
      </c>
      <c r="E2" s="3" t="str">
        <f>CONCATENATE(Table2[[#This Row],[NQF_measure_number]],CHAR(10),Table2[[#This Row],[Endorsement]],CHAR(10),Table2[[#This Row],[Endorsed Subtype]])</f>
        <v xml:space="preserve">0475
Endorsed
</v>
      </c>
      <c r="F2" s="3" t="s">
        <v>107</v>
      </c>
      <c r="G2" s="3"/>
      <c r="H2" s="3" t="s">
        <v>426</v>
      </c>
      <c r="I2" s="3" t="s">
        <v>63</v>
      </c>
      <c r="J2" s="3" t="s">
        <v>32</v>
      </c>
      <c r="K2" s="3" t="s">
        <v>427</v>
      </c>
      <c r="L2" s="3" t="s">
        <v>428</v>
      </c>
      <c r="M2" s="3" t="s">
        <v>429</v>
      </c>
      <c r="N2" s="3" t="s">
        <v>430</v>
      </c>
      <c r="O2" s="3" t="s">
        <v>155</v>
      </c>
      <c r="P2" s="3" t="s">
        <v>52</v>
      </c>
      <c r="Q2" s="3" t="s">
        <v>431</v>
      </c>
      <c r="R2" s="3" t="s">
        <v>54</v>
      </c>
      <c r="S2" s="3" t="s">
        <v>432</v>
      </c>
      <c r="T2" s="3" t="s">
        <v>433</v>
      </c>
      <c r="U2" s="3"/>
      <c r="V2" s="3"/>
      <c r="W2" s="3" t="str">
        <f>CONCATENATE(Table2[[#This Row],[Disparities Sensitive]],CHAR(10),Table2[[#This Row],[Patient Reported Outcome]])</f>
        <v xml:space="preserve">
</v>
      </c>
      <c r="X2" s="3"/>
      <c r="Y2" s="3"/>
      <c r="Z2" s="3"/>
      <c r="AA2" s="3"/>
      <c r="AB2" s="3"/>
      <c r="AC2" s="135" t="s">
        <v>1529</v>
      </c>
      <c r="AD2" s="135" t="s">
        <v>1530</v>
      </c>
      <c r="AE2" s="135" t="s">
        <v>1531</v>
      </c>
      <c r="AF2" s="31"/>
      <c r="AG2" s="31"/>
    </row>
    <row r="3" spans="1:33" ht="285" x14ac:dyDescent="0.25">
      <c r="A3" s="3" t="s">
        <v>413</v>
      </c>
      <c r="B3" s="3">
        <v>2</v>
      </c>
      <c r="C3" s="3" t="s">
        <v>414</v>
      </c>
      <c r="D3" s="3" t="s">
        <v>415</v>
      </c>
      <c r="E3" s="3" t="str">
        <f>CONCATENATE(Table2[[#This Row],[NQF_measure_number]],CHAR(10),Table2[[#This Row],[Endorsement]],CHAR(10),Table2[[#This Row],[Endorsed Subtype]])</f>
        <v xml:space="preserve">0471
Endorsed
</v>
      </c>
      <c r="F3" s="3" t="s">
        <v>107</v>
      </c>
      <c r="G3" s="3"/>
      <c r="H3" s="3" t="s">
        <v>416</v>
      </c>
      <c r="I3" s="3" t="s">
        <v>63</v>
      </c>
      <c r="J3" s="3" t="s">
        <v>134</v>
      </c>
      <c r="K3" s="3" t="s">
        <v>417</v>
      </c>
      <c r="L3" s="3" t="s">
        <v>418</v>
      </c>
      <c r="M3" s="3" t="s">
        <v>419</v>
      </c>
      <c r="N3" s="3" t="s">
        <v>420</v>
      </c>
      <c r="O3" s="3" t="s">
        <v>68</v>
      </c>
      <c r="P3" s="3" t="s">
        <v>101</v>
      </c>
      <c r="Q3" s="3" t="s">
        <v>89</v>
      </c>
      <c r="R3" s="3" t="s">
        <v>54</v>
      </c>
      <c r="S3" s="3" t="s">
        <v>70</v>
      </c>
      <c r="T3" s="3" t="s">
        <v>421</v>
      </c>
      <c r="U3" s="3" t="s">
        <v>422</v>
      </c>
      <c r="V3" s="3" t="s">
        <v>423</v>
      </c>
      <c r="W3" s="3" t="str">
        <f>CONCATENATE(Table2[[#This Row],[Disparities Sensitive]],CHAR(10),Table2[[#This Row],[Patient Reported Outcome]])</f>
        <v xml:space="preserve">Disparities Sensitive
</v>
      </c>
      <c r="X3" s="3" t="s">
        <v>22</v>
      </c>
      <c r="Y3" s="3"/>
      <c r="Z3" s="3" t="s">
        <v>91</v>
      </c>
      <c r="AA3" s="3"/>
      <c r="AB3" s="3" t="s">
        <v>231</v>
      </c>
      <c r="AC3" s="132" t="s">
        <v>1529</v>
      </c>
      <c r="AD3" s="135" t="s">
        <v>1530</v>
      </c>
      <c r="AE3" s="135" t="s">
        <v>1542</v>
      </c>
      <c r="AF3" s="31"/>
      <c r="AG3" s="31"/>
    </row>
    <row r="4" spans="1:33" ht="409.5" x14ac:dyDescent="0.25">
      <c r="A4" s="3" t="s">
        <v>113</v>
      </c>
      <c r="B4" s="3">
        <v>3</v>
      </c>
      <c r="C4" s="3" t="s">
        <v>414</v>
      </c>
      <c r="D4" s="3" t="s">
        <v>711</v>
      </c>
      <c r="E4" s="3" t="str">
        <f>CONCATENATE(Table2[[#This Row],[NQF_measure_number]],CHAR(10),Table2[[#This Row],[Endorsement]],CHAR(10),Table2[[#This Row],[Endorsed Subtype]])</f>
        <v xml:space="preserve">N / A
Not Endorsed
</v>
      </c>
      <c r="F4" s="3" t="s">
        <v>30</v>
      </c>
      <c r="G4" s="3"/>
      <c r="H4" s="3" t="s">
        <v>712</v>
      </c>
      <c r="I4" s="3" t="s">
        <v>676</v>
      </c>
      <c r="J4" s="3" t="s">
        <v>134</v>
      </c>
      <c r="K4" s="3" t="s">
        <v>713</v>
      </c>
      <c r="L4" s="3" t="s">
        <v>714</v>
      </c>
      <c r="M4" s="3" t="s">
        <v>715</v>
      </c>
      <c r="N4" s="3" t="s">
        <v>716</v>
      </c>
      <c r="O4" s="3" t="s">
        <v>535</v>
      </c>
      <c r="P4" s="3" t="s">
        <v>628</v>
      </c>
      <c r="Q4" s="3" t="s">
        <v>717</v>
      </c>
      <c r="R4" s="3" t="s">
        <v>543</v>
      </c>
      <c r="S4" s="3" t="s">
        <v>55</v>
      </c>
      <c r="T4" s="3" t="s">
        <v>661</v>
      </c>
      <c r="U4" s="3"/>
      <c r="V4" s="3"/>
      <c r="W4" s="3" t="str">
        <f>CONCATENATE(Table2[[#This Row],[Disparities Sensitive]],CHAR(10),Table2[[#This Row],[Patient Reported Outcome]])</f>
        <v xml:space="preserve">
</v>
      </c>
      <c r="X4" s="3"/>
      <c r="Y4" s="3"/>
      <c r="Z4" s="3"/>
      <c r="AA4" s="3"/>
      <c r="AB4" s="3"/>
      <c r="AC4" s="132" t="s">
        <v>1529</v>
      </c>
      <c r="AD4" s="135" t="s">
        <v>1532</v>
      </c>
      <c r="AE4" s="135" t="s">
        <v>1543</v>
      </c>
      <c r="AF4" s="31"/>
      <c r="AG4" s="31"/>
    </row>
    <row r="5" spans="1:33" ht="409.5" x14ac:dyDescent="0.25">
      <c r="A5" s="3" t="s">
        <v>113</v>
      </c>
      <c r="B5" s="3">
        <v>4</v>
      </c>
      <c r="C5" s="3" t="s">
        <v>414</v>
      </c>
      <c r="D5" s="3" t="s">
        <v>718</v>
      </c>
      <c r="E5" s="3" t="str">
        <f>CONCATENATE(Table2[[#This Row],[NQF_measure_number]],CHAR(10),Table2[[#This Row],[Endorsement]],CHAR(10),Table2[[#This Row],[Endorsed Subtype]])</f>
        <v xml:space="preserve">N / A
Not Endorsed
</v>
      </c>
      <c r="F5" s="3" t="s">
        <v>30</v>
      </c>
      <c r="G5" s="3"/>
      <c r="H5" s="3" t="s">
        <v>719</v>
      </c>
      <c r="I5" s="3" t="s">
        <v>676</v>
      </c>
      <c r="J5" s="3" t="s">
        <v>134</v>
      </c>
      <c r="K5" s="3" t="s">
        <v>720</v>
      </c>
      <c r="L5" s="3" t="s">
        <v>721</v>
      </c>
      <c r="M5" s="3" t="s">
        <v>722</v>
      </c>
      <c r="N5" s="3" t="s">
        <v>723</v>
      </c>
      <c r="O5" s="3" t="s">
        <v>535</v>
      </c>
      <c r="P5" s="3" t="s">
        <v>628</v>
      </c>
      <c r="Q5" s="3" t="s">
        <v>724</v>
      </c>
      <c r="R5" s="3" t="s">
        <v>543</v>
      </c>
      <c r="S5" s="3" t="s">
        <v>55</v>
      </c>
      <c r="T5" s="3" t="s">
        <v>661</v>
      </c>
      <c r="U5" s="3"/>
      <c r="V5" s="3"/>
      <c r="W5" s="3" t="str">
        <f>CONCATENATE(Table2[[#This Row],[Disparities Sensitive]],CHAR(10),Table2[[#This Row],[Patient Reported Outcome]])</f>
        <v xml:space="preserve">
</v>
      </c>
      <c r="X5" s="3"/>
      <c r="Y5" s="3"/>
      <c r="Z5" s="3"/>
      <c r="AA5" s="3"/>
      <c r="AB5" s="3"/>
      <c r="AC5" s="132" t="s">
        <v>1529</v>
      </c>
      <c r="AD5" s="135" t="s">
        <v>1532</v>
      </c>
      <c r="AE5" s="135" t="s">
        <v>1543</v>
      </c>
      <c r="AF5" s="31"/>
      <c r="AG5" s="31"/>
    </row>
    <row r="6" spans="1:33" ht="409.5" x14ac:dyDescent="0.25">
      <c r="A6" s="3" t="s">
        <v>113</v>
      </c>
      <c r="B6" s="3">
        <v>5</v>
      </c>
      <c r="C6" s="3" t="s">
        <v>414</v>
      </c>
      <c r="D6" s="3" t="s">
        <v>645</v>
      </c>
      <c r="E6" s="3" t="str">
        <f>CONCATENATE(Table2[[#This Row],[NQF_measure_number]],CHAR(10),Table2[[#This Row],[Endorsement]],CHAR(10),Table2[[#This Row],[Endorsed Subtype]])</f>
        <v xml:space="preserve">N / A
Not Endorsed
</v>
      </c>
      <c r="F6" s="3" t="s">
        <v>30</v>
      </c>
      <c r="G6" s="3"/>
      <c r="H6" s="3" t="s">
        <v>646</v>
      </c>
      <c r="I6" s="3" t="s">
        <v>63</v>
      </c>
      <c r="J6" s="3" t="s">
        <v>134</v>
      </c>
      <c r="K6" s="3" t="s">
        <v>647</v>
      </c>
      <c r="L6" s="3" t="s">
        <v>648</v>
      </c>
      <c r="M6" s="3" t="s">
        <v>649</v>
      </c>
      <c r="N6" s="3" t="s">
        <v>650</v>
      </c>
      <c r="O6" s="3" t="s">
        <v>535</v>
      </c>
      <c r="P6" s="3" t="s">
        <v>38</v>
      </c>
      <c r="Q6" s="3" t="s">
        <v>651</v>
      </c>
      <c r="R6" s="3" t="s">
        <v>543</v>
      </c>
      <c r="S6" s="3" t="s">
        <v>652</v>
      </c>
      <c r="T6" s="3" t="s">
        <v>653</v>
      </c>
      <c r="U6" s="3"/>
      <c r="V6" s="3"/>
      <c r="W6" s="3" t="str">
        <f>CONCATENATE(Table2[[#This Row],[Disparities Sensitive]],CHAR(10),Table2[[#This Row],[Patient Reported Outcome]])</f>
        <v xml:space="preserve">
</v>
      </c>
      <c r="X6" s="3"/>
      <c r="Y6" s="3"/>
      <c r="Z6" s="3"/>
      <c r="AA6" s="3"/>
      <c r="AB6" s="3"/>
      <c r="AC6" s="132" t="s">
        <v>1533</v>
      </c>
      <c r="AD6" s="135" t="s">
        <v>1534</v>
      </c>
      <c r="AE6" s="135" t="s">
        <v>1544</v>
      </c>
      <c r="AF6" s="31"/>
      <c r="AG6" s="31"/>
    </row>
    <row r="7" spans="1:33" ht="409.5" x14ac:dyDescent="0.25">
      <c r="A7" s="3" t="s">
        <v>113</v>
      </c>
      <c r="B7" s="3">
        <v>6</v>
      </c>
      <c r="C7" s="3" t="s">
        <v>414</v>
      </c>
      <c r="D7" s="3" t="s">
        <v>654</v>
      </c>
      <c r="E7" s="3" t="str">
        <f>CONCATENATE(Table2[[#This Row],[NQF_measure_number]],CHAR(10),Table2[[#This Row],[Endorsement]],CHAR(10),Table2[[#This Row],[Endorsed Subtype]])</f>
        <v xml:space="preserve">N / A
Not Endorsed
</v>
      </c>
      <c r="F7" s="3" t="s">
        <v>30</v>
      </c>
      <c r="G7" s="3"/>
      <c r="H7" s="3" t="s">
        <v>655</v>
      </c>
      <c r="I7" s="3" t="s">
        <v>63</v>
      </c>
      <c r="J7" s="3" t="s">
        <v>134</v>
      </c>
      <c r="K7" s="3" t="s">
        <v>656</v>
      </c>
      <c r="L7" s="3" t="s">
        <v>657</v>
      </c>
      <c r="M7" s="3" t="s">
        <v>658</v>
      </c>
      <c r="N7" s="3" t="s">
        <v>659</v>
      </c>
      <c r="O7" s="3" t="s">
        <v>535</v>
      </c>
      <c r="P7" s="3" t="s">
        <v>38</v>
      </c>
      <c r="Q7" s="3" t="s">
        <v>660</v>
      </c>
      <c r="R7" s="3" t="s">
        <v>543</v>
      </c>
      <c r="S7" s="3" t="s">
        <v>55</v>
      </c>
      <c r="T7" s="3" t="s">
        <v>661</v>
      </c>
      <c r="U7" s="3"/>
      <c r="V7" s="3"/>
      <c r="W7" s="3" t="str">
        <f>CONCATENATE(Table2[[#This Row],[Disparities Sensitive]],CHAR(10),Table2[[#This Row],[Patient Reported Outcome]])</f>
        <v xml:space="preserve">
</v>
      </c>
      <c r="X7" s="3"/>
      <c r="Y7" s="3"/>
      <c r="Z7" s="3"/>
      <c r="AA7" s="3"/>
      <c r="AB7" s="3"/>
      <c r="AC7" s="132" t="s">
        <v>1533</v>
      </c>
      <c r="AD7" s="135" t="s">
        <v>1535</v>
      </c>
      <c r="AE7" s="135" t="s">
        <v>1544</v>
      </c>
      <c r="AF7" s="31"/>
      <c r="AG7" s="31"/>
    </row>
    <row r="8" spans="1:33" ht="240" x14ac:dyDescent="0.25">
      <c r="A8" s="3" t="s">
        <v>113</v>
      </c>
      <c r="B8" s="3">
        <v>7</v>
      </c>
      <c r="C8" s="3" t="s">
        <v>414</v>
      </c>
      <c r="D8" s="3" t="s">
        <v>683</v>
      </c>
      <c r="E8" s="3" t="str">
        <f>CONCATENATE(Table2[[#This Row],[NQF_measure_number]],CHAR(10),Table2[[#This Row],[Endorsement]],CHAR(10),Table2[[#This Row],[Endorsed Subtype]])</f>
        <v xml:space="preserve">N / A
Not Endorsed
</v>
      </c>
      <c r="F8" s="3" t="s">
        <v>30</v>
      </c>
      <c r="G8" s="3"/>
      <c r="H8" s="3" t="s">
        <v>684</v>
      </c>
      <c r="I8" s="3" t="s">
        <v>676</v>
      </c>
      <c r="J8" s="3" t="s">
        <v>685</v>
      </c>
      <c r="K8" s="3" t="s">
        <v>686</v>
      </c>
      <c r="L8" s="3" t="s">
        <v>687</v>
      </c>
      <c r="M8" s="3" t="s">
        <v>688</v>
      </c>
      <c r="N8" s="3" t="s">
        <v>689</v>
      </c>
      <c r="O8" s="3" t="s">
        <v>690</v>
      </c>
      <c r="P8" s="3" t="s">
        <v>80</v>
      </c>
      <c r="Q8" s="3" t="s">
        <v>681</v>
      </c>
      <c r="R8" s="3" t="s">
        <v>543</v>
      </c>
      <c r="S8" s="3" t="s">
        <v>55</v>
      </c>
      <c r="T8" s="3" t="s">
        <v>691</v>
      </c>
      <c r="U8" s="3"/>
      <c r="V8" s="3"/>
      <c r="W8" s="3" t="str">
        <f>CONCATENATE(Table2[[#This Row],[Disparities Sensitive]],CHAR(10),Table2[[#This Row],[Patient Reported Outcome]])</f>
        <v xml:space="preserve">
</v>
      </c>
      <c r="X8" s="3"/>
      <c r="Y8" s="3"/>
      <c r="Z8" s="3"/>
      <c r="AA8" s="3"/>
      <c r="AB8" s="3"/>
      <c r="AC8" s="132" t="s">
        <v>1533</v>
      </c>
      <c r="AD8" s="135" t="s">
        <v>1535</v>
      </c>
      <c r="AE8" s="135" t="s">
        <v>1545</v>
      </c>
      <c r="AF8" s="31"/>
      <c r="AG8" s="31"/>
    </row>
    <row r="9" spans="1:33" ht="255" x14ac:dyDescent="0.25">
      <c r="A9" s="3" t="s">
        <v>113</v>
      </c>
      <c r="B9" s="3">
        <v>8</v>
      </c>
      <c r="C9" s="3" t="s">
        <v>414</v>
      </c>
      <c r="D9" s="3" t="s">
        <v>692</v>
      </c>
      <c r="E9" s="3" t="str">
        <f>CONCATENATE(Table2[[#This Row],[NQF_measure_number]],CHAR(10),Table2[[#This Row],[Endorsement]],CHAR(10),Table2[[#This Row],[Endorsed Subtype]])</f>
        <v xml:space="preserve">N / A
Not Endorsed
</v>
      </c>
      <c r="F9" s="3" t="s">
        <v>30</v>
      </c>
      <c r="G9" s="3"/>
      <c r="H9" s="3" t="s">
        <v>693</v>
      </c>
      <c r="I9" s="3" t="s">
        <v>676</v>
      </c>
      <c r="J9" s="3" t="s">
        <v>685</v>
      </c>
      <c r="K9" s="3" t="s">
        <v>694</v>
      </c>
      <c r="L9" s="3" t="s">
        <v>695</v>
      </c>
      <c r="M9" s="3" t="s">
        <v>696</v>
      </c>
      <c r="N9" s="3" t="s">
        <v>697</v>
      </c>
      <c r="O9" s="3" t="s">
        <v>690</v>
      </c>
      <c r="P9" s="3" t="s">
        <v>80</v>
      </c>
      <c r="Q9" s="3" t="s">
        <v>681</v>
      </c>
      <c r="R9" s="3" t="s">
        <v>543</v>
      </c>
      <c r="S9" s="3" t="s">
        <v>55</v>
      </c>
      <c r="T9" s="3" t="s">
        <v>691</v>
      </c>
      <c r="U9" s="3"/>
      <c r="V9" s="3"/>
      <c r="W9" s="3" t="str">
        <f>CONCATENATE(Table2[[#This Row],[Disparities Sensitive]],CHAR(10),Table2[[#This Row],[Patient Reported Outcome]])</f>
        <v xml:space="preserve">
</v>
      </c>
      <c r="X9" s="3"/>
      <c r="Y9" s="3"/>
      <c r="Z9" s="3"/>
      <c r="AA9" s="3"/>
      <c r="AB9" s="3"/>
      <c r="AC9" s="132" t="s">
        <v>1533</v>
      </c>
      <c r="AD9" s="135" t="s">
        <v>1536</v>
      </c>
      <c r="AE9" s="135" t="s">
        <v>1546</v>
      </c>
      <c r="AF9" s="31"/>
      <c r="AG9" s="31"/>
    </row>
    <row r="10" spans="1:33" ht="315" x14ac:dyDescent="0.25">
      <c r="A10" s="3" t="s">
        <v>113</v>
      </c>
      <c r="B10" s="3">
        <v>9</v>
      </c>
      <c r="C10" s="3" t="s">
        <v>414</v>
      </c>
      <c r="D10" s="3" t="s">
        <v>674</v>
      </c>
      <c r="E10" s="3" t="str">
        <f>CONCATENATE(Table2[[#This Row],[NQF_measure_number]],CHAR(10),Table2[[#This Row],[Endorsement]],CHAR(10),Table2[[#This Row],[Endorsed Subtype]])</f>
        <v xml:space="preserve">N / A
Not Endorsed
</v>
      </c>
      <c r="F10" s="3" t="s">
        <v>30</v>
      </c>
      <c r="G10" s="3"/>
      <c r="H10" s="3" t="s">
        <v>675</v>
      </c>
      <c r="I10" s="3" t="s">
        <v>676</v>
      </c>
      <c r="J10" s="3" t="s">
        <v>32</v>
      </c>
      <c r="K10" s="3" t="s">
        <v>677</v>
      </c>
      <c r="L10" s="3" t="s">
        <v>678</v>
      </c>
      <c r="M10" s="3" t="s">
        <v>679</v>
      </c>
      <c r="N10" s="3" t="s">
        <v>680</v>
      </c>
      <c r="O10" s="3" t="s">
        <v>535</v>
      </c>
      <c r="P10" s="3" t="s">
        <v>80</v>
      </c>
      <c r="Q10" s="3" t="s">
        <v>681</v>
      </c>
      <c r="R10" s="3" t="s">
        <v>543</v>
      </c>
      <c r="S10" s="3" t="s">
        <v>55</v>
      </c>
      <c r="T10" s="3" t="s">
        <v>661</v>
      </c>
      <c r="U10" s="3"/>
      <c r="V10" s="3"/>
      <c r="W10" s="3" t="str">
        <f>CONCATENATE(Table2[[#This Row],[Disparities Sensitive]],CHAR(10),Table2[[#This Row],[Patient Reported Outcome]])</f>
        <v xml:space="preserve">
</v>
      </c>
      <c r="X10" s="3"/>
      <c r="Y10" s="3"/>
      <c r="Z10" s="3"/>
      <c r="AA10" s="3"/>
      <c r="AB10" s="3" t="s">
        <v>682</v>
      </c>
      <c r="AC10" s="133" t="s">
        <v>1537</v>
      </c>
      <c r="AD10" s="135" t="s">
        <v>1538</v>
      </c>
      <c r="AE10" s="135" t="s">
        <v>1547</v>
      </c>
      <c r="AF10" s="31"/>
      <c r="AG10" s="31"/>
    </row>
    <row r="11" spans="1:33" ht="409.5" x14ac:dyDescent="0.25">
      <c r="A11" s="3" t="s">
        <v>113</v>
      </c>
      <c r="B11" s="3">
        <v>10</v>
      </c>
      <c r="C11" s="3" t="s">
        <v>414</v>
      </c>
      <c r="D11" s="3" t="s">
        <v>698</v>
      </c>
      <c r="E11" s="3" t="str">
        <f>CONCATENATE(Table2[[#This Row],[NQF_measure_number]],CHAR(10),Table2[[#This Row],[Endorsement]],CHAR(10),Table2[[#This Row],[Endorsed Subtype]])</f>
        <v xml:space="preserve">N / A
Not Endorsed
</v>
      </c>
      <c r="F11" s="3" t="s">
        <v>30</v>
      </c>
      <c r="G11" s="3"/>
      <c r="H11" s="3" t="s">
        <v>699</v>
      </c>
      <c r="I11" s="3" t="s">
        <v>63</v>
      </c>
      <c r="J11" s="3" t="s">
        <v>134</v>
      </c>
      <c r="K11" s="3" t="s">
        <v>700</v>
      </c>
      <c r="L11" s="3" t="s">
        <v>701</v>
      </c>
      <c r="M11" s="3" t="s">
        <v>702</v>
      </c>
      <c r="N11" s="3" t="s">
        <v>703</v>
      </c>
      <c r="O11" s="3" t="s">
        <v>535</v>
      </c>
      <c r="P11" s="3" t="s">
        <v>80</v>
      </c>
      <c r="Q11" s="3" t="s">
        <v>660</v>
      </c>
      <c r="R11" s="3" t="s">
        <v>543</v>
      </c>
      <c r="S11" s="3" t="s">
        <v>652</v>
      </c>
      <c r="T11" s="3" t="s">
        <v>661</v>
      </c>
      <c r="U11" s="3"/>
      <c r="V11" s="3"/>
      <c r="W11" s="3" t="str">
        <f>CONCATENATE(Table2[[#This Row],[Disparities Sensitive]],CHAR(10),Table2[[#This Row],[Patient Reported Outcome]])</f>
        <v xml:space="preserve">
</v>
      </c>
      <c r="X11" s="3"/>
      <c r="Y11" s="3"/>
      <c r="Z11" s="3"/>
      <c r="AA11" s="3"/>
      <c r="AB11" s="3"/>
      <c r="AC11" s="132" t="s">
        <v>1533</v>
      </c>
      <c r="AD11" s="135" t="s">
        <v>1548</v>
      </c>
      <c r="AE11" s="135"/>
      <c r="AF11" s="31"/>
      <c r="AG11" s="31"/>
    </row>
    <row r="12" spans="1:33" ht="409.5" x14ac:dyDescent="0.25">
      <c r="A12" s="3" t="s">
        <v>113</v>
      </c>
      <c r="B12" s="3">
        <v>11</v>
      </c>
      <c r="C12" s="3" t="s">
        <v>414</v>
      </c>
      <c r="D12" s="3" t="s">
        <v>704</v>
      </c>
      <c r="E12" s="3" t="str">
        <f>CONCATENATE(Table2[[#This Row],[NQF_measure_number]],CHAR(10),Table2[[#This Row],[Endorsement]],CHAR(10),Table2[[#This Row],[Endorsed Subtype]])</f>
        <v xml:space="preserve">N / A
Not Endorsed
</v>
      </c>
      <c r="F12" s="3" t="s">
        <v>30</v>
      </c>
      <c r="G12" s="3"/>
      <c r="H12" s="3" t="s">
        <v>705</v>
      </c>
      <c r="I12" s="3" t="s">
        <v>63</v>
      </c>
      <c r="J12" s="3" t="s">
        <v>134</v>
      </c>
      <c r="K12" s="3" t="s">
        <v>706</v>
      </c>
      <c r="L12" s="3" t="s">
        <v>707</v>
      </c>
      <c r="M12" s="3" t="s">
        <v>708</v>
      </c>
      <c r="N12" s="3" t="s">
        <v>709</v>
      </c>
      <c r="O12" s="3" t="s">
        <v>535</v>
      </c>
      <c r="P12" s="3" t="s">
        <v>80</v>
      </c>
      <c r="Q12" s="3" t="s">
        <v>681</v>
      </c>
      <c r="R12" s="3" t="s">
        <v>710</v>
      </c>
      <c r="S12" s="3" t="s">
        <v>55</v>
      </c>
      <c r="T12" s="3" t="s">
        <v>691</v>
      </c>
      <c r="U12" s="3"/>
      <c r="V12" s="3"/>
      <c r="W12" s="3" t="str">
        <f>CONCATENATE(Table2[[#This Row],[Disparities Sensitive]],CHAR(10),Table2[[#This Row],[Patient Reported Outcome]])</f>
        <v xml:space="preserve">
</v>
      </c>
      <c r="X12" s="3"/>
      <c r="Y12" s="3"/>
      <c r="Z12" s="3"/>
      <c r="AA12" s="3"/>
      <c r="AB12" s="3"/>
      <c r="AC12" s="132" t="s">
        <v>1533</v>
      </c>
      <c r="AD12" s="135" t="s">
        <v>1549</v>
      </c>
      <c r="AE12" s="135" t="s">
        <v>1550</v>
      </c>
      <c r="AF12" s="31"/>
      <c r="AG12" s="31"/>
    </row>
    <row r="13" spans="1:33" ht="315" x14ac:dyDescent="0.25">
      <c r="A13" s="3" t="s">
        <v>27</v>
      </c>
      <c r="B13" s="3"/>
      <c r="C13" s="3" t="s">
        <v>28</v>
      </c>
      <c r="D13" s="3" t="s">
        <v>29</v>
      </c>
      <c r="E13" s="3" t="str">
        <f>CONCATENATE(Table2[[#This Row],[NQF_measure_number]],CHAR(10),Table2[[#This Row],[Endorsement]],CHAR(10),Table2[[#This Row],[Endorsed Subtype]]," ",Table2[[#This Row],[Endorsed Subtype]])</f>
        <v xml:space="preserve">0136
Not Endorsed
 </v>
      </c>
      <c r="F13" s="3" t="s">
        <v>30</v>
      </c>
      <c r="G13" s="3"/>
      <c r="H13" s="3" t="s">
        <v>31</v>
      </c>
      <c r="I13" s="3"/>
      <c r="J13" s="3" t="s">
        <v>32</v>
      </c>
      <c r="K13" s="3" t="s">
        <v>33</v>
      </c>
      <c r="L13" s="3" t="s">
        <v>34</v>
      </c>
      <c r="M13" s="3" t="s">
        <v>35</v>
      </c>
      <c r="N13" s="3" t="s">
        <v>36</v>
      </c>
      <c r="O13" s="3" t="s">
        <v>37</v>
      </c>
      <c r="P13" s="3" t="s">
        <v>38</v>
      </c>
      <c r="Q13" s="3" t="s">
        <v>39</v>
      </c>
      <c r="R13" s="3" t="s">
        <v>40</v>
      </c>
      <c r="S13" s="3" t="s">
        <v>41</v>
      </c>
      <c r="T13" s="3"/>
      <c r="U13" s="3" t="s">
        <v>42</v>
      </c>
      <c r="V13" s="3"/>
      <c r="W13" s="3" t="str">
        <f>CONCATENATE(Table2[[#This Row],[Disparities Sensitive]],CHAR(10),Table2[[#This Row],[Patient Reported Outcome]])</f>
        <v xml:space="preserve">
</v>
      </c>
      <c r="X13" s="3"/>
      <c r="Y13" s="3"/>
      <c r="Z13" s="3"/>
      <c r="AA13" s="3" t="s">
        <v>43</v>
      </c>
      <c r="AB13" s="3" t="s">
        <v>44</v>
      </c>
      <c r="AC13" s="135"/>
      <c r="AD13" s="135"/>
      <c r="AE13" s="135"/>
      <c r="AF13" s="31"/>
      <c r="AG13" s="31"/>
    </row>
    <row r="14" spans="1:33" ht="330" x14ac:dyDescent="0.25">
      <c r="A14" s="3" t="s">
        <v>45</v>
      </c>
      <c r="B14" s="3"/>
      <c r="C14" s="3" t="s">
        <v>28</v>
      </c>
      <c r="D14" s="3" t="s">
        <v>46</v>
      </c>
      <c r="E14" s="3" t="str">
        <f>CONCATENATE(Table2[[#This Row],[NQF_measure_number]],CHAR(10),Table2[[#This Row],[Endorsement]],CHAR(10),Table2[[#This Row],[Endorsed Subtype]])</f>
        <v xml:space="preserve">0148
Not Endorsed
</v>
      </c>
      <c r="F14" s="3" t="s">
        <v>30</v>
      </c>
      <c r="G14" s="3"/>
      <c r="H14" s="3" t="s">
        <v>47</v>
      </c>
      <c r="I14" s="3"/>
      <c r="J14" s="3" t="s">
        <v>32</v>
      </c>
      <c r="K14" s="3" t="s">
        <v>48</v>
      </c>
      <c r="L14" s="3" t="s">
        <v>49</v>
      </c>
      <c r="M14" s="3" t="s">
        <v>50</v>
      </c>
      <c r="N14" s="3" t="s">
        <v>51</v>
      </c>
      <c r="O14" s="3" t="s">
        <v>37</v>
      </c>
      <c r="P14" s="3" t="s">
        <v>52</v>
      </c>
      <c r="Q14" s="3" t="s">
        <v>53</v>
      </c>
      <c r="R14" s="3" t="s">
        <v>54</v>
      </c>
      <c r="S14" s="3" t="s">
        <v>55</v>
      </c>
      <c r="T14" s="3"/>
      <c r="U14" s="3" t="s">
        <v>56</v>
      </c>
      <c r="V14" s="3" t="s">
        <v>57</v>
      </c>
      <c r="W14" s="3" t="str">
        <f>CONCATENATE(Table2[[#This Row],[Disparities Sensitive]],CHAR(10),Table2[[#This Row],[Patient Reported Outcome]])</f>
        <v xml:space="preserve">
</v>
      </c>
      <c r="X14" s="3"/>
      <c r="Y14" s="3"/>
      <c r="Z14" s="3"/>
      <c r="AA14" s="3" t="s">
        <v>58</v>
      </c>
      <c r="AB14" s="3" t="s">
        <v>59</v>
      </c>
      <c r="AC14" s="135"/>
      <c r="AD14" s="135"/>
      <c r="AE14" s="135"/>
      <c r="AF14" s="31"/>
      <c r="AG14" s="31"/>
    </row>
    <row r="15" spans="1:33" ht="409.5" x14ac:dyDescent="0.25">
      <c r="A15" s="3" t="s">
        <v>60</v>
      </c>
      <c r="B15" s="3"/>
      <c r="C15" s="3" t="s">
        <v>28</v>
      </c>
      <c r="D15" s="3" t="s">
        <v>61</v>
      </c>
      <c r="E15" s="3" t="str">
        <f>CONCATENATE(Table2[[#This Row],[NQF_measure_number]],CHAR(10),Table2[[#This Row],[Endorsement]],CHAR(10),Table2[[#This Row],[Endorsed Subtype]])</f>
        <v xml:space="preserve">0374
Not Endorsed
</v>
      </c>
      <c r="F15" s="3" t="s">
        <v>30</v>
      </c>
      <c r="G15" s="3"/>
      <c r="H15" s="3" t="s">
        <v>62</v>
      </c>
      <c r="I15" s="3" t="s">
        <v>63</v>
      </c>
      <c r="J15" s="3" t="s">
        <v>32</v>
      </c>
      <c r="K15" s="3" t="s">
        <v>64</v>
      </c>
      <c r="L15" s="3" t="s">
        <v>65</v>
      </c>
      <c r="M15" s="3" t="s">
        <v>66</v>
      </c>
      <c r="N15" s="3" t="s">
        <v>67</v>
      </c>
      <c r="O15" s="3" t="s">
        <v>68</v>
      </c>
      <c r="P15" s="3" t="s">
        <v>52</v>
      </c>
      <c r="Q15" s="3" t="s">
        <v>69</v>
      </c>
      <c r="R15" s="3" t="s">
        <v>54</v>
      </c>
      <c r="S15" s="3" t="s">
        <v>70</v>
      </c>
      <c r="T15" s="3" t="s">
        <v>71</v>
      </c>
      <c r="U15" s="3" t="s">
        <v>72</v>
      </c>
      <c r="V15" s="3"/>
      <c r="W15" s="3" t="str">
        <f>CONCATENATE(Table2[[#This Row],[Disparities Sensitive]],CHAR(10),Table2[[#This Row],[Patient Reported Outcome]])</f>
        <v xml:space="preserve">
</v>
      </c>
      <c r="X15" s="3"/>
      <c r="Y15" s="3"/>
      <c r="Z15" s="3"/>
      <c r="AA15" s="3"/>
      <c r="AB15" s="3"/>
      <c r="AC15" s="135" t="s">
        <v>1551</v>
      </c>
      <c r="AD15" s="135"/>
      <c r="AE15" s="135"/>
      <c r="AF15" s="31"/>
      <c r="AG15" s="31"/>
    </row>
    <row r="16" spans="1:33" ht="409.5" x14ac:dyDescent="0.25">
      <c r="A16" s="3" t="s">
        <v>73</v>
      </c>
      <c r="B16" s="3"/>
      <c r="C16" s="3" t="s">
        <v>28</v>
      </c>
      <c r="D16" s="3" t="s">
        <v>74</v>
      </c>
      <c r="E16" s="3" t="str">
        <f>CONCATENATE(Table2[[#This Row],[NQF_measure_number]],CHAR(10),Table2[[#This Row],[Endorsement]],CHAR(10),Table2[[#This Row],[Endorsed Subtype]])</f>
        <v xml:space="preserve">0375
Not Endorsed
</v>
      </c>
      <c r="F16" s="3" t="s">
        <v>30</v>
      </c>
      <c r="G16" s="3"/>
      <c r="H16" s="3" t="s">
        <v>75</v>
      </c>
      <c r="I16" s="3" t="s">
        <v>63</v>
      </c>
      <c r="J16" s="3" t="s">
        <v>32</v>
      </c>
      <c r="K16" s="3" t="s">
        <v>76</v>
      </c>
      <c r="L16" s="3" t="s">
        <v>77</v>
      </c>
      <c r="M16" s="3" t="s">
        <v>78</v>
      </c>
      <c r="N16" s="3" t="s">
        <v>79</v>
      </c>
      <c r="O16" s="3" t="s">
        <v>68</v>
      </c>
      <c r="P16" s="3" t="s">
        <v>80</v>
      </c>
      <c r="Q16" s="3" t="s">
        <v>69</v>
      </c>
      <c r="R16" s="3" t="s">
        <v>54</v>
      </c>
      <c r="S16" s="3" t="s">
        <v>70</v>
      </c>
      <c r="T16" s="3" t="s">
        <v>71</v>
      </c>
      <c r="U16" s="3" t="s">
        <v>72</v>
      </c>
      <c r="V16" s="3"/>
      <c r="W16" s="3" t="str">
        <f>CONCATENATE(Table2[[#This Row],[Disparities Sensitive]],CHAR(10),Table2[[#This Row],[Patient Reported Outcome]])</f>
        <v xml:space="preserve">
</v>
      </c>
      <c r="X16" s="3"/>
      <c r="Y16" s="3"/>
      <c r="Z16" s="3"/>
      <c r="AA16" s="3"/>
      <c r="AB16" s="3" t="s">
        <v>81</v>
      </c>
      <c r="AC16" s="135" t="s">
        <v>1551</v>
      </c>
      <c r="AD16" s="135"/>
      <c r="AE16" s="135"/>
      <c r="AF16" s="31"/>
      <c r="AG16" s="31"/>
    </row>
    <row r="17" spans="1:33" ht="409.5" x14ac:dyDescent="0.25">
      <c r="A17" s="3" t="s">
        <v>82</v>
      </c>
      <c r="B17" s="3"/>
      <c r="C17" s="3" t="s">
        <v>28</v>
      </c>
      <c r="D17" s="3" t="s">
        <v>83</v>
      </c>
      <c r="E17" s="3" t="str">
        <f>CONCATENATE(Table2[[#This Row],[NQF_measure_number]],CHAR(10),Table2[[#This Row],[Endorsement]],CHAR(10),Table2[[#This Row],[Endorsed Subtype]])</f>
        <v xml:space="preserve">0376
Not Endorsed
</v>
      </c>
      <c r="F17" s="3" t="s">
        <v>30</v>
      </c>
      <c r="G17" s="3"/>
      <c r="H17" s="3" t="s">
        <v>84</v>
      </c>
      <c r="I17" s="3" t="s">
        <v>63</v>
      </c>
      <c r="J17" s="3" t="s">
        <v>32</v>
      </c>
      <c r="K17" s="3" t="s">
        <v>85</v>
      </c>
      <c r="L17" s="3" t="s">
        <v>86</v>
      </c>
      <c r="M17" s="3" t="s">
        <v>87</v>
      </c>
      <c r="N17" s="3" t="s">
        <v>88</v>
      </c>
      <c r="O17" s="3" t="s">
        <v>68</v>
      </c>
      <c r="P17" s="3" t="s">
        <v>80</v>
      </c>
      <c r="Q17" s="3" t="s">
        <v>89</v>
      </c>
      <c r="R17" s="3" t="s">
        <v>54</v>
      </c>
      <c r="S17" s="3" t="s">
        <v>70</v>
      </c>
      <c r="T17" s="3" t="s">
        <v>71</v>
      </c>
      <c r="U17" s="3" t="s">
        <v>72</v>
      </c>
      <c r="V17" s="3" t="s">
        <v>90</v>
      </c>
      <c r="W17" s="3" t="str">
        <f>CONCATENATE(Table2[[#This Row],[Disparities Sensitive]],CHAR(10),Table2[[#This Row],[Patient Reported Outcome]])</f>
        <v xml:space="preserve">
</v>
      </c>
      <c r="X17" s="3"/>
      <c r="Y17" s="3"/>
      <c r="Z17" s="3" t="s">
        <v>91</v>
      </c>
      <c r="AA17" s="3" t="s">
        <v>92</v>
      </c>
      <c r="AB17" s="3" t="s">
        <v>93</v>
      </c>
      <c r="AC17" s="135"/>
      <c r="AD17" s="135"/>
      <c r="AE17" s="135"/>
      <c r="AF17" s="31"/>
      <c r="AG17" s="31"/>
    </row>
    <row r="18" spans="1:33" ht="270" x14ac:dyDescent="0.25">
      <c r="A18" s="3" t="s">
        <v>94</v>
      </c>
      <c r="B18" s="3"/>
      <c r="C18" s="3" t="s">
        <v>28</v>
      </c>
      <c r="D18" s="3" t="s">
        <v>95</v>
      </c>
      <c r="E18" s="3" t="str">
        <f>CONCATENATE(Table2[[#This Row],[NQF_measure_number]],CHAR(10),Table2[[#This Row],[Endorsement]],CHAR(10),Table2[[#This Row],[Endorsed Subtype]])</f>
        <v xml:space="preserve">0440
Not Endorsed
</v>
      </c>
      <c r="F18" s="3" t="s">
        <v>30</v>
      </c>
      <c r="G18" s="3"/>
      <c r="H18" s="3" t="s">
        <v>96</v>
      </c>
      <c r="I18" s="3"/>
      <c r="J18" s="3" t="s">
        <v>32</v>
      </c>
      <c r="K18" s="3" t="s">
        <v>97</v>
      </c>
      <c r="L18" s="3" t="s">
        <v>98</v>
      </c>
      <c r="M18" s="3" t="s">
        <v>99</v>
      </c>
      <c r="N18" s="3" t="s">
        <v>100</v>
      </c>
      <c r="O18" s="3" t="s">
        <v>68</v>
      </c>
      <c r="P18" s="3" t="s">
        <v>101</v>
      </c>
      <c r="Q18" s="3" t="s">
        <v>102</v>
      </c>
      <c r="R18" s="3" t="s">
        <v>54</v>
      </c>
      <c r="S18" s="3" t="s">
        <v>103</v>
      </c>
      <c r="T18" s="3" t="s">
        <v>71</v>
      </c>
      <c r="U18" s="3" t="s">
        <v>72</v>
      </c>
      <c r="V18" s="3" t="s">
        <v>104</v>
      </c>
      <c r="W18" s="3" t="str">
        <f>CONCATENATE(Table2[[#This Row],[Disparities Sensitive]],CHAR(10),Table2[[#This Row],[Patient Reported Outcome]])</f>
        <v xml:space="preserve">
</v>
      </c>
      <c r="X18" s="3"/>
      <c r="Y18" s="3"/>
      <c r="Z18" s="3"/>
      <c r="AA18" s="3"/>
      <c r="AB18" s="3"/>
      <c r="AC18" s="135" t="s">
        <v>1551</v>
      </c>
      <c r="AD18" s="135"/>
      <c r="AE18" s="135"/>
      <c r="AF18" s="31"/>
      <c r="AG18" s="31"/>
    </row>
    <row r="19" spans="1:33" ht="210" x14ac:dyDescent="0.25">
      <c r="A19" s="3" t="s">
        <v>105</v>
      </c>
      <c r="B19" s="3"/>
      <c r="C19" s="3" t="s">
        <v>28</v>
      </c>
      <c r="D19" s="3" t="s">
        <v>106</v>
      </c>
      <c r="E19" s="3" t="str">
        <f>CONCATENATE(Table2[[#This Row],[NQF_measure_number]],CHAR(10),Table2[[#This Row],[Endorsement]],CHAR(10),Table2[[#This Row],[Endorsed Subtype]])</f>
        <v>0113
Endorsed
Reserve</v>
      </c>
      <c r="F19" s="3" t="s">
        <v>107</v>
      </c>
      <c r="G19" s="3" t="s">
        <v>108</v>
      </c>
      <c r="H19" s="3" t="s">
        <v>109</v>
      </c>
      <c r="I19" s="3"/>
      <c r="J19" s="3" t="s">
        <v>110</v>
      </c>
      <c r="K19" s="3" t="s">
        <v>111</v>
      </c>
      <c r="L19" s="3" t="s">
        <v>112</v>
      </c>
      <c r="M19" s="3" t="s">
        <v>113</v>
      </c>
      <c r="N19" s="3"/>
      <c r="O19" s="3" t="s">
        <v>114</v>
      </c>
      <c r="P19" s="3" t="s">
        <v>80</v>
      </c>
      <c r="Q19" s="3" t="s">
        <v>115</v>
      </c>
      <c r="R19" s="3" t="s">
        <v>116</v>
      </c>
      <c r="S19" s="3" t="s">
        <v>117</v>
      </c>
      <c r="T19" s="3"/>
      <c r="U19" s="3" t="s">
        <v>118</v>
      </c>
      <c r="V19" s="3" t="s">
        <v>119</v>
      </c>
      <c r="W19" s="3" t="str">
        <f>CONCATENATE(Table2[[#This Row],[Disparities Sensitive]],CHAR(10),Table2[[#This Row],[Patient Reported Outcome]])</f>
        <v xml:space="preserve">
</v>
      </c>
      <c r="X19" s="3"/>
      <c r="Y19" s="3"/>
      <c r="Z19" s="3"/>
      <c r="AA19" s="3"/>
      <c r="AB19" s="3"/>
      <c r="AC19" s="135" t="s">
        <v>1551</v>
      </c>
      <c r="AD19" s="135"/>
      <c r="AE19" s="135"/>
      <c r="AF19" s="31"/>
      <c r="AG19" s="31"/>
    </row>
    <row r="20" spans="1:33" ht="409.5" x14ac:dyDescent="0.25">
      <c r="A20" s="3" t="s">
        <v>120</v>
      </c>
      <c r="B20" s="3"/>
      <c r="C20" s="3" t="s">
        <v>28</v>
      </c>
      <c r="D20" s="3" t="s">
        <v>121</v>
      </c>
      <c r="E20" s="3" t="str">
        <f>CONCATENATE(Table2[[#This Row],[NQF_measure_number]],CHAR(10),Table2[[#This Row],[Endorsement]],CHAR(10),Table2[[#This Row],[Endorsed Subtype]])</f>
        <v>0135
Endorsed
Reserve</v>
      </c>
      <c r="F20" s="3" t="s">
        <v>107</v>
      </c>
      <c r="G20" s="3" t="s">
        <v>108</v>
      </c>
      <c r="H20" s="3" t="s">
        <v>122</v>
      </c>
      <c r="I20" s="3"/>
      <c r="J20" s="3" t="s">
        <v>32</v>
      </c>
      <c r="K20" s="3" t="s">
        <v>123</v>
      </c>
      <c r="L20" s="3" t="s">
        <v>124</v>
      </c>
      <c r="M20" s="3" t="s">
        <v>125</v>
      </c>
      <c r="N20" s="3" t="s">
        <v>126</v>
      </c>
      <c r="O20" s="3" t="s">
        <v>37</v>
      </c>
      <c r="P20" s="3" t="s">
        <v>38</v>
      </c>
      <c r="Q20" s="3" t="s">
        <v>127</v>
      </c>
      <c r="R20" s="3" t="s">
        <v>116</v>
      </c>
      <c r="S20" s="3" t="s">
        <v>128</v>
      </c>
      <c r="T20" s="3"/>
      <c r="U20" s="3" t="s">
        <v>129</v>
      </c>
      <c r="V20" s="3"/>
      <c r="W20" s="3" t="str">
        <f>CONCATENATE(Table2[[#This Row],[Disparities Sensitive]],CHAR(10),Table2[[#This Row],[Patient Reported Outcome]])</f>
        <v xml:space="preserve">
</v>
      </c>
      <c r="X20" s="3"/>
      <c r="Y20" s="3"/>
      <c r="Z20" s="3"/>
      <c r="AA20" s="3"/>
      <c r="AB20" s="3" t="s">
        <v>130</v>
      </c>
      <c r="AC20" s="135" t="s">
        <v>1551</v>
      </c>
      <c r="AD20" s="135"/>
      <c r="AE20" s="135"/>
      <c r="AF20" s="31"/>
      <c r="AG20" s="31"/>
    </row>
    <row r="21" spans="1:33" ht="409.5" x14ac:dyDescent="0.25">
      <c r="A21" s="3" t="s">
        <v>131</v>
      </c>
      <c r="B21" s="3"/>
      <c r="C21" s="3" t="s">
        <v>28</v>
      </c>
      <c r="D21" s="3" t="s">
        <v>132</v>
      </c>
      <c r="E21" s="3" t="str">
        <f>CONCATENATE(Table2[[#This Row],[NQF_measure_number]],CHAR(10),Table2[[#This Row],[Endorsement]],CHAR(10),Table2[[#This Row],[Endorsed Subtype]])</f>
        <v xml:space="preserve">0138
Endorsed
</v>
      </c>
      <c r="F21" s="3" t="s">
        <v>107</v>
      </c>
      <c r="G21" s="3"/>
      <c r="H21" s="3" t="s">
        <v>133</v>
      </c>
      <c r="I21" s="3"/>
      <c r="J21" s="3" t="s">
        <v>134</v>
      </c>
      <c r="K21" s="3" t="s">
        <v>135</v>
      </c>
      <c r="L21" s="3" t="s">
        <v>136</v>
      </c>
      <c r="M21" s="3" t="s">
        <v>137</v>
      </c>
      <c r="N21" s="3" t="s">
        <v>138</v>
      </c>
      <c r="O21" s="3" t="s">
        <v>139</v>
      </c>
      <c r="P21" s="3" t="s">
        <v>80</v>
      </c>
      <c r="Q21" s="3" t="s">
        <v>140</v>
      </c>
      <c r="R21" s="3" t="s">
        <v>141</v>
      </c>
      <c r="S21" s="3" t="s">
        <v>142</v>
      </c>
      <c r="T21" s="3"/>
      <c r="U21" s="3" t="s">
        <v>143</v>
      </c>
      <c r="V21" s="3" t="s">
        <v>144</v>
      </c>
      <c r="W21" s="3" t="str">
        <f>CONCATENATE(Table2[[#This Row],[Disparities Sensitive]],CHAR(10),Table2[[#This Row],[Patient Reported Outcome]])</f>
        <v xml:space="preserve">
</v>
      </c>
      <c r="X21" s="3"/>
      <c r="Y21" s="3"/>
      <c r="Z21" s="3" t="s">
        <v>145</v>
      </c>
      <c r="AA21" s="3" t="s">
        <v>146</v>
      </c>
      <c r="AB21" s="3" t="s">
        <v>147</v>
      </c>
      <c r="AC21" s="135"/>
      <c r="AD21" s="135"/>
      <c r="AE21" s="135"/>
      <c r="AF21" s="31"/>
      <c r="AG21" s="31"/>
    </row>
    <row r="22" spans="1:33" ht="409.5" x14ac:dyDescent="0.25">
      <c r="A22" s="3" t="s">
        <v>148</v>
      </c>
      <c r="B22" s="3"/>
      <c r="C22" s="3" t="s">
        <v>28</v>
      </c>
      <c r="D22" s="3" t="s">
        <v>149</v>
      </c>
      <c r="E22" s="3" t="str">
        <f>CONCATENATE(Table2[[#This Row],[NQF_measure_number]],CHAR(10),Table2[[#This Row],[Endorsement]],CHAR(10),Table2[[#This Row],[Endorsed Subtype]])</f>
        <v xml:space="preserve">0139
Endorsed
</v>
      </c>
      <c r="F22" s="3" t="s">
        <v>107</v>
      </c>
      <c r="G22" s="3"/>
      <c r="H22" s="3" t="s">
        <v>150</v>
      </c>
      <c r="I22" s="3"/>
      <c r="J22" s="3" t="s">
        <v>134</v>
      </c>
      <c r="K22" s="3" t="s">
        <v>151</v>
      </c>
      <c r="L22" s="3" t="s">
        <v>152</v>
      </c>
      <c r="M22" s="3" t="s">
        <v>153</v>
      </c>
      <c r="N22" s="3" t="s">
        <v>154</v>
      </c>
      <c r="O22" s="3" t="s">
        <v>155</v>
      </c>
      <c r="P22" s="3" t="s">
        <v>80</v>
      </c>
      <c r="Q22" s="3" t="s">
        <v>140</v>
      </c>
      <c r="R22" s="3" t="s">
        <v>141</v>
      </c>
      <c r="S22" s="3" t="s">
        <v>142</v>
      </c>
      <c r="T22" s="3"/>
      <c r="U22" s="3" t="s">
        <v>156</v>
      </c>
      <c r="V22" s="3" t="s">
        <v>144</v>
      </c>
      <c r="W22" s="3" t="str">
        <f>CONCATENATE(Table2[[#This Row],[Disparities Sensitive]],CHAR(10),Table2[[#This Row],[Patient Reported Outcome]])</f>
        <v xml:space="preserve">
</v>
      </c>
      <c r="X22" s="3"/>
      <c r="Y22" s="3"/>
      <c r="Z22" s="3" t="s">
        <v>145</v>
      </c>
      <c r="AA22" s="3" t="s">
        <v>157</v>
      </c>
      <c r="AB22" s="3" t="s">
        <v>158</v>
      </c>
      <c r="AC22" s="135"/>
      <c r="AD22" s="135"/>
      <c r="AE22" s="135"/>
      <c r="AF22" s="31"/>
      <c r="AG22" s="31"/>
    </row>
    <row r="23" spans="1:33" ht="345" x14ac:dyDescent="0.25">
      <c r="A23" s="3" t="s">
        <v>159</v>
      </c>
      <c r="B23" s="3"/>
      <c r="C23" s="3" t="s">
        <v>28</v>
      </c>
      <c r="D23" s="3" t="s">
        <v>160</v>
      </c>
      <c r="E23" s="3" t="str">
        <f>CONCATENATE(Table2[[#This Row],[NQF_measure_number]],CHAR(10),Table2[[#This Row],[Endorsement]],CHAR(10),Table2[[#This Row],[Endorsed Subtype]])</f>
        <v>0142
Endorsed
Reserve</v>
      </c>
      <c r="F23" s="3" t="s">
        <v>107</v>
      </c>
      <c r="G23" s="3" t="s">
        <v>108</v>
      </c>
      <c r="H23" s="3" t="s">
        <v>161</v>
      </c>
      <c r="I23" s="3"/>
      <c r="J23" s="3" t="s">
        <v>32</v>
      </c>
      <c r="K23" s="3" t="s">
        <v>162</v>
      </c>
      <c r="L23" s="3" t="s">
        <v>163</v>
      </c>
      <c r="M23" s="3" t="s">
        <v>164</v>
      </c>
      <c r="N23" s="3" t="s">
        <v>165</v>
      </c>
      <c r="O23" s="3" t="s">
        <v>37</v>
      </c>
      <c r="P23" s="3" t="s">
        <v>52</v>
      </c>
      <c r="Q23" s="3" t="s">
        <v>127</v>
      </c>
      <c r="R23" s="3" t="s">
        <v>116</v>
      </c>
      <c r="S23" s="3" t="s">
        <v>128</v>
      </c>
      <c r="T23" s="3"/>
      <c r="U23" s="3" t="s">
        <v>72</v>
      </c>
      <c r="V23" s="3" t="s">
        <v>166</v>
      </c>
      <c r="W23" s="3" t="str">
        <f>CONCATENATE(Table2[[#This Row],[Disparities Sensitive]],CHAR(10),Table2[[#This Row],[Patient Reported Outcome]])</f>
        <v xml:space="preserve">
</v>
      </c>
      <c r="X23" s="3"/>
      <c r="Y23" s="3"/>
      <c r="Z23" s="3"/>
      <c r="AA23" s="3" t="s">
        <v>58</v>
      </c>
      <c r="AB23" s="3" t="s">
        <v>167</v>
      </c>
      <c r="AC23" s="135"/>
      <c r="AD23" s="135"/>
      <c r="AE23" s="135"/>
      <c r="AF23" s="31"/>
      <c r="AG23" s="31"/>
    </row>
    <row r="24" spans="1:33" ht="409.5" x14ac:dyDescent="0.25">
      <c r="A24" s="3" t="s">
        <v>168</v>
      </c>
      <c r="B24" s="3"/>
      <c r="C24" s="3" t="s">
        <v>28</v>
      </c>
      <c r="D24" s="3" t="s">
        <v>169</v>
      </c>
      <c r="E24" s="3" t="str">
        <f>CONCATENATE(Table2[[#This Row],[NQF_measure_number]],CHAR(10),Table2[[#This Row],[Endorsement]],CHAR(10),Table2[[#This Row],[Endorsed Subtype]])</f>
        <v xml:space="preserve">0147
Endorsed
</v>
      </c>
      <c r="F24" s="3" t="s">
        <v>107</v>
      </c>
      <c r="G24" s="3"/>
      <c r="H24" s="3" t="s">
        <v>170</v>
      </c>
      <c r="I24" s="3"/>
      <c r="J24" s="3" t="s">
        <v>32</v>
      </c>
      <c r="K24" s="3" t="s">
        <v>171</v>
      </c>
      <c r="L24" s="3" t="s">
        <v>172</v>
      </c>
      <c r="M24" s="3" t="s">
        <v>173</v>
      </c>
      <c r="N24" s="3" t="s">
        <v>174</v>
      </c>
      <c r="O24" s="3" t="s">
        <v>37</v>
      </c>
      <c r="P24" s="3" t="s">
        <v>52</v>
      </c>
      <c r="Q24" s="3" t="s">
        <v>175</v>
      </c>
      <c r="R24" s="3" t="s">
        <v>54</v>
      </c>
      <c r="S24" s="3" t="s">
        <v>55</v>
      </c>
      <c r="T24" s="3"/>
      <c r="U24" s="3" t="s">
        <v>176</v>
      </c>
      <c r="V24" s="3" t="s">
        <v>57</v>
      </c>
      <c r="W24" s="3" t="str">
        <f>CONCATENATE(Table2[[#This Row],[Disparities Sensitive]],CHAR(10),Table2[[#This Row],[Patient Reported Outcome]])</f>
        <v xml:space="preserve">
</v>
      </c>
      <c r="X24" s="3"/>
      <c r="Y24" s="3"/>
      <c r="Z24" s="3"/>
      <c r="AA24" s="3" t="s">
        <v>58</v>
      </c>
      <c r="AB24" s="3"/>
      <c r="AC24" s="135"/>
      <c r="AD24" s="135"/>
      <c r="AE24" s="135"/>
      <c r="AF24" s="31"/>
      <c r="AG24" s="31"/>
    </row>
    <row r="25" spans="1:33" ht="409.5" x14ac:dyDescent="0.25">
      <c r="A25" s="3" t="s">
        <v>177</v>
      </c>
      <c r="B25" s="3"/>
      <c r="C25" s="3" t="s">
        <v>28</v>
      </c>
      <c r="D25" s="3" t="s">
        <v>178</v>
      </c>
      <c r="E25" s="3" t="str">
        <f>CONCATENATE(Table2[[#This Row],[NQF_measure_number]],CHAR(10),Table2[[#This Row],[Endorsement]],CHAR(10),Table2[[#This Row],[Endorsed Subtype]])</f>
        <v xml:space="preserve">0162
Endorsed
</v>
      </c>
      <c r="F25" s="3" t="s">
        <v>107</v>
      </c>
      <c r="G25" s="3"/>
      <c r="H25" s="3" t="s">
        <v>179</v>
      </c>
      <c r="I25" s="3"/>
      <c r="J25" s="3" t="s">
        <v>32</v>
      </c>
      <c r="K25" s="3" t="s">
        <v>180</v>
      </c>
      <c r="L25" s="3" t="s">
        <v>181</v>
      </c>
      <c r="M25" s="3" t="s">
        <v>182</v>
      </c>
      <c r="N25" s="3" t="s">
        <v>183</v>
      </c>
      <c r="O25" s="3" t="s">
        <v>37</v>
      </c>
      <c r="P25" s="3" t="s">
        <v>52</v>
      </c>
      <c r="Q25" s="3" t="s">
        <v>127</v>
      </c>
      <c r="R25" s="3" t="s">
        <v>116</v>
      </c>
      <c r="S25" s="3" t="s">
        <v>128</v>
      </c>
      <c r="T25" s="3"/>
      <c r="U25" s="3" t="s">
        <v>129</v>
      </c>
      <c r="V25" s="3"/>
      <c r="W25" s="3" t="str">
        <f>CONCATENATE(Table2[[#This Row],[Disparities Sensitive]],CHAR(10),Table2[[#This Row],[Patient Reported Outcome]])</f>
        <v xml:space="preserve">
</v>
      </c>
      <c r="X25" s="3"/>
      <c r="Y25" s="3"/>
      <c r="Z25" s="3"/>
      <c r="AA25" s="3"/>
      <c r="AB25" s="3"/>
      <c r="AC25" s="135"/>
      <c r="AD25" s="135"/>
      <c r="AE25" s="135"/>
      <c r="AF25" s="31"/>
      <c r="AG25" s="31"/>
    </row>
    <row r="26" spans="1:33" ht="409.5" x14ac:dyDescent="0.25">
      <c r="A26" s="3" t="s">
        <v>184</v>
      </c>
      <c r="B26" s="3"/>
      <c r="C26" s="3" t="s">
        <v>28</v>
      </c>
      <c r="D26" s="3" t="s">
        <v>185</v>
      </c>
      <c r="E26" s="3" t="str">
        <f>CONCATENATE(Table2[[#This Row],[NQF_measure_number]],CHAR(10),Table2[[#This Row],[Endorsement]],CHAR(10),Table2[[#This Row],[Endorsed Subtype]])</f>
        <v xml:space="preserve">0163
Endorsed
</v>
      </c>
      <c r="F26" s="3" t="s">
        <v>107</v>
      </c>
      <c r="G26" s="3"/>
      <c r="H26" s="3" t="s">
        <v>186</v>
      </c>
      <c r="I26" s="3"/>
      <c r="J26" s="3" t="s">
        <v>32</v>
      </c>
      <c r="K26" s="3" t="s">
        <v>187</v>
      </c>
      <c r="L26" s="3" t="s">
        <v>188</v>
      </c>
      <c r="M26" s="3" t="s">
        <v>189</v>
      </c>
      <c r="N26" s="3" t="s">
        <v>190</v>
      </c>
      <c r="O26" s="3" t="s">
        <v>37</v>
      </c>
      <c r="P26" s="3" t="s">
        <v>52</v>
      </c>
      <c r="Q26" s="3" t="s">
        <v>127</v>
      </c>
      <c r="R26" s="3" t="s">
        <v>116</v>
      </c>
      <c r="S26" s="3" t="s">
        <v>128</v>
      </c>
      <c r="T26" s="3"/>
      <c r="U26" s="3" t="s">
        <v>191</v>
      </c>
      <c r="V26" s="3"/>
      <c r="W26" s="3" t="str">
        <f>CONCATENATE(Table2[[#This Row],[Disparities Sensitive]],CHAR(10),Table2[[#This Row],[Patient Reported Outcome]])</f>
        <v xml:space="preserve">
</v>
      </c>
      <c r="X26" s="3"/>
      <c r="Y26" s="3"/>
      <c r="Z26" s="3" t="s">
        <v>192</v>
      </c>
      <c r="AA26" s="3" t="s">
        <v>58</v>
      </c>
      <c r="AB26" s="3"/>
      <c r="AC26" s="135"/>
      <c r="AD26" s="135"/>
      <c r="AE26" s="135"/>
      <c r="AF26" s="31"/>
      <c r="AG26" s="31"/>
    </row>
    <row r="27" spans="1:33" ht="409.5" x14ac:dyDescent="0.25">
      <c r="A27" s="3" t="s">
        <v>193</v>
      </c>
      <c r="B27" s="3"/>
      <c r="C27" s="3" t="s">
        <v>28</v>
      </c>
      <c r="D27" s="3" t="s">
        <v>194</v>
      </c>
      <c r="E27" s="3" t="str">
        <f>CONCATENATE(Table2[[#This Row],[NQF_measure_number]],CHAR(10),Table2[[#This Row],[Endorsement]],CHAR(10),Table2[[#This Row],[Endorsed Subtype]])</f>
        <v xml:space="preserve">0164
Endorsed
</v>
      </c>
      <c r="F27" s="3" t="s">
        <v>107</v>
      </c>
      <c r="G27" s="3"/>
      <c r="H27" s="3" t="s">
        <v>195</v>
      </c>
      <c r="I27" s="3"/>
      <c r="J27" s="3" t="s">
        <v>32</v>
      </c>
      <c r="K27" s="3" t="s">
        <v>196</v>
      </c>
      <c r="L27" s="3" t="s">
        <v>197</v>
      </c>
      <c r="M27" s="3" t="s">
        <v>198</v>
      </c>
      <c r="N27" s="3" t="s">
        <v>199</v>
      </c>
      <c r="O27" s="3" t="s">
        <v>37</v>
      </c>
      <c r="P27" s="3" t="s">
        <v>52</v>
      </c>
      <c r="Q27" s="3" t="s">
        <v>127</v>
      </c>
      <c r="R27" s="3" t="s">
        <v>116</v>
      </c>
      <c r="S27" s="3" t="s">
        <v>128</v>
      </c>
      <c r="T27" s="3"/>
      <c r="U27" s="3" t="s">
        <v>200</v>
      </c>
      <c r="V27" s="3"/>
      <c r="W27" s="3" t="str">
        <f>CONCATENATE(Table2[[#This Row],[Disparities Sensitive]],CHAR(10),Table2[[#This Row],[Patient Reported Outcome]])</f>
        <v xml:space="preserve">Disparities Sensitive
</v>
      </c>
      <c r="X27" s="3" t="s">
        <v>22</v>
      </c>
      <c r="Y27" s="3"/>
      <c r="Z27" s="3" t="s">
        <v>201</v>
      </c>
      <c r="AA27" s="3" t="s">
        <v>58</v>
      </c>
      <c r="AB27" s="3"/>
      <c r="AC27" s="135"/>
      <c r="AD27" s="135"/>
      <c r="AE27" s="135"/>
      <c r="AF27" s="31"/>
      <c r="AG27" s="31"/>
    </row>
    <row r="28" spans="1:33" ht="225" x14ac:dyDescent="0.25">
      <c r="A28" s="3" t="s">
        <v>202</v>
      </c>
      <c r="B28" s="3"/>
      <c r="C28" s="3" t="s">
        <v>28</v>
      </c>
      <c r="D28" s="3" t="s">
        <v>203</v>
      </c>
      <c r="E28" s="3" t="str">
        <f>CONCATENATE(Table2[[#This Row],[NQF_measure_number]],CHAR(10),Table2[[#This Row],[Endorsement]],CHAR(10),Table2[[#This Row],[Endorsed Subtype]])</f>
        <v xml:space="preserve">0166
Endorsed
</v>
      </c>
      <c r="F28" s="3" t="s">
        <v>107</v>
      </c>
      <c r="G28" s="3"/>
      <c r="H28" s="3" t="s">
        <v>204</v>
      </c>
      <c r="I28" s="3"/>
      <c r="J28" s="3" t="s">
        <v>205</v>
      </c>
      <c r="K28" s="3" t="s">
        <v>206</v>
      </c>
      <c r="L28" s="3"/>
      <c r="M28" s="3"/>
      <c r="N28" s="3"/>
      <c r="O28" s="3" t="s">
        <v>207</v>
      </c>
      <c r="P28" s="3" t="s">
        <v>208</v>
      </c>
      <c r="Q28" s="3" t="s">
        <v>209</v>
      </c>
      <c r="R28" s="3" t="s">
        <v>116</v>
      </c>
      <c r="S28" s="3" t="s">
        <v>210</v>
      </c>
      <c r="T28" s="3"/>
      <c r="U28" s="3" t="s">
        <v>211</v>
      </c>
      <c r="V28" s="3" t="s">
        <v>57</v>
      </c>
      <c r="W28" s="3" t="str">
        <f>CONCATENATE(Table2[[#This Row],[Disparities Sensitive]],CHAR(10),Table2[[#This Row],[Patient Reported Outcome]])</f>
        <v xml:space="preserve">
Patient Reported Outcome</v>
      </c>
      <c r="X28" s="3"/>
      <c r="Y28" s="3" t="s">
        <v>23</v>
      </c>
      <c r="Z28" s="3" t="s">
        <v>212</v>
      </c>
      <c r="AA28" s="3"/>
      <c r="AB28" s="3" t="s">
        <v>213</v>
      </c>
      <c r="AC28" s="135"/>
      <c r="AD28" s="135"/>
      <c r="AE28" s="135"/>
      <c r="AF28" s="31"/>
      <c r="AG28" s="31"/>
    </row>
    <row r="29" spans="1:33" ht="409.5" x14ac:dyDescent="0.25">
      <c r="A29" s="3" t="s">
        <v>214</v>
      </c>
      <c r="B29" s="3"/>
      <c r="C29" s="3" t="s">
        <v>28</v>
      </c>
      <c r="D29" s="3" t="s">
        <v>215</v>
      </c>
      <c r="E29" s="3" t="str">
        <f>CONCATENATE(Table2[[#This Row],[NQF_measure_number]],CHAR(10),Table2[[#This Row],[Endorsement]],CHAR(10),Table2[[#This Row],[Endorsed Subtype]])</f>
        <v xml:space="preserve">0218
Endorsed
</v>
      </c>
      <c r="F29" s="3" t="s">
        <v>107</v>
      </c>
      <c r="G29" s="3"/>
      <c r="H29" s="3" t="s">
        <v>216</v>
      </c>
      <c r="I29" s="3"/>
      <c r="J29" s="3" t="s">
        <v>32</v>
      </c>
      <c r="K29" s="3" t="s">
        <v>217</v>
      </c>
      <c r="L29" s="3" t="s">
        <v>218</v>
      </c>
      <c r="M29" s="3" t="s">
        <v>219</v>
      </c>
      <c r="N29" s="3" t="s">
        <v>220</v>
      </c>
      <c r="O29" s="3" t="s">
        <v>37</v>
      </c>
      <c r="P29" s="3" t="s">
        <v>52</v>
      </c>
      <c r="Q29" s="3" t="s">
        <v>221</v>
      </c>
      <c r="R29" s="3" t="s">
        <v>116</v>
      </c>
      <c r="S29" s="3" t="s">
        <v>222</v>
      </c>
      <c r="T29" s="3"/>
      <c r="U29" s="3" t="s">
        <v>211</v>
      </c>
      <c r="V29" s="3" t="s">
        <v>57</v>
      </c>
      <c r="W29" s="3" t="str">
        <f>CONCATENATE(Table2[[#This Row],[Disparities Sensitive]],CHAR(10),Table2[[#This Row],[Patient Reported Outcome]])</f>
        <v xml:space="preserve">
</v>
      </c>
      <c r="X29" s="3"/>
      <c r="Y29" s="3"/>
      <c r="Z29" s="3"/>
      <c r="AA29" s="3" t="s">
        <v>58</v>
      </c>
      <c r="AB29" s="3" t="s">
        <v>146</v>
      </c>
      <c r="AC29" s="135"/>
      <c r="AD29" s="135"/>
      <c r="AE29" s="135"/>
      <c r="AF29" s="31"/>
      <c r="AG29" s="31"/>
    </row>
    <row r="30" spans="1:33" ht="409.5" x14ac:dyDescent="0.25">
      <c r="A30" s="3" t="s">
        <v>223</v>
      </c>
      <c r="B30" s="3"/>
      <c r="C30" s="3" t="s">
        <v>28</v>
      </c>
      <c r="D30" s="3" t="s">
        <v>224</v>
      </c>
      <c r="E30" s="3" t="str">
        <f>CONCATENATE(Table2[[#This Row],[NQF_measure_number]],CHAR(10),Table2[[#This Row],[Endorsement]],CHAR(10),Table2[[#This Row],[Endorsed Subtype]])</f>
        <v xml:space="preserve">0228
Endorsed
</v>
      </c>
      <c r="F30" s="3" t="s">
        <v>107</v>
      </c>
      <c r="G30" s="3"/>
      <c r="H30" s="3" t="s">
        <v>225</v>
      </c>
      <c r="I30" s="3"/>
      <c r="J30" s="3" t="s">
        <v>226</v>
      </c>
      <c r="K30" s="3" t="s">
        <v>227</v>
      </c>
      <c r="L30" s="3" t="s">
        <v>228</v>
      </c>
      <c r="M30" s="3"/>
      <c r="N30" s="3" t="s">
        <v>229</v>
      </c>
      <c r="O30" s="3" t="s">
        <v>230</v>
      </c>
      <c r="P30" s="3" t="s">
        <v>38</v>
      </c>
      <c r="Q30" s="3" t="s">
        <v>209</v>
      </c>
      <c r="R30" s="3" t="s">
        <v>116</v>
      </c>
      <c r="S30" s="3" t="s">
        <v>210</v>
      </c>
      <c r="T30" s="3"/>
      <c r="U30" s="3" t="s">
        <v>118</v>
      </c>
      <c r="V30" s="3"/>
      <c r="W30" s="3" t="str">
        <f>CONCATENATE(Table2[[#This Row],[Disparities Sensitive]],CHAR(10),Table2[[#This Row],[Patient Reported Outcome]])</f>
        <v xml:space="preserve">
Patient Reported Outcome</v>
      </c>
      <c r="X30" s="3"/>
      <c r="Y30" s="3" t="s">
        <v>23</v>
      </c>
      <c r="Z30" s="3" t="s">
        <v>212</v>
      </c>
      <c r="AA30" s="3" t="s">
        <v>231</v>
      </c>
      <c r="AB30" s="3" t="s">
        <v>232</v>
      </c>
      <c r="AC30" s="135"/>
      <c r="AD30" s="135"/>
      <c r="AE30" s="135"/>
      <c r="AF30" s="31"/>
      <c r="AG30" s="31"/>
    </row>
    <row r="31" spans="1:33" ht="409.5" x14ac:dyDescent="0.25">
      <c r="A31" s="3" t="s">
        <v>233</v>
      </c>
      <c r="B31" s="3"/>
      <c r="C31" s="3" t="s">
        <v>28</v>
      </c>
      <c r="D31" s="3" t="s">
        <v>234</v>
      </c>
      <c r="E31" s="3" t="str">
        <f>CONCATENATE(Table2[[#This Row],[NQF_measure_number]],CHAR(10),Table2[[#This Row],[Endorsement]],CHAR(10),Table2[[#This Row],[Endorsed Subtype]])</f>
        <v xml:space="preserve">0229
Endorsed
</v>
      </c>
      <c r="F31" s="3" t="s">
        <v>107</v>
      </c>
      <c r="G31" s="3"/>
      <c r="H31" s="3" t="s">
        <v>235</v>
      </c>
      <c r="I31" s="3"/>
      <c r="J31" s="3" t="s">
        <v>134</v>
      </c>
      <c r="K31" s="3" t="s">
        <v>236</v>
      </c>
      <c r="L31" s="3" t="s">
        <v>237</v>
      </c>
      <c r="M31" s="3" t="s">
        <v>238</v>
      </c>
      <c r="N31" s="3" t="s">
        <v>239</v>
      </c>
      <c r="O31" s="3" t="s">
        <v>37</v>
      </c>
      <c r="P31" s="3" t="s">
        <v>80</v>
      </c>
      <c r="Q31" s="3" t="s">
        <v>240</v>
      </c>
      <c r="R31" s="3" t="s">
        <v>54</v>
      </c>
      <c r="S31" s="3" t="s">
        <v>55</v>
      </c>
      <c r="T31" s="3"/>
      <c r="U31" s="3" t="s">
        <v>42</v>
      </c>
      <c r="V31" s="3" t="s">
        <v>241</v>
      </c>
      <c r="W31" s="3" t="str">
        <f>CONCATENATE(Table2[[#This Row],[Disparities Sensitive]],CHAR(10),Table2[[#This Row],[Patient Reported Outcome]])</f>
        <v xml:space="preserve">
</v>
      </c>
      <c r="X31" s="3"/>
      <c r="Y31" s="3"/>
      <c r="Z31" s="3" t="s">
        <v>242</v>
      </c>
      <c r="AA31" s="3"/>
      <c r="AB31" s="3"/>
      <c r="AC31" s="138"/>
      <c r="AD31" s="135"/>
      <c r="AE31" s="135"/>
      <c r="AF31" s="31"/>
      <c r="AG31" s="31"/>
    </row>
    <row r="32" spans="1:33" ht="409.5" x14ac:dyDescent="0.25">
      <c r="A32" s="3" t="s">
        <v>243</v>
      </c>
      <c r="B32" s="3"/>
      <c r="C32" s="3" t="s">
        <v>28</v>
      </c>
      <c r="D32" s="3" t="s">
        <v>244</v>
      </c>
      <c r="E32" s="3" t="str">
        <f>CONCATENATE(Table2[[#This Row],[NQF_measure_number]],CHAR(10),Table2[[#This Row],[Endorsement]],CHAR(10),Table2[[#This Row],[Endorsed Subtype]])</f>
        <v xml:space="preserve">0230
Endorsed
</v>
      </c>
      <c r="F32" s="3" t="s">
        <v>107</v>
      </c>
      <c r="G32" s="3"/>
      <c r="H32" s="3" t="s">
        <v>245</v>
      </c>
      <c r="I32" s="3"/>
      <c r="J32" s="3" t="s">
        <v>134</v>
      </c>
      <c r="K32" s="3" t="s">
        <v>246</v>
      </c>
      <c r="L32" s="3" t="s">
        <v>247</v>
      </c>
      <c r="M32" s="3" t="s">
        <v>248</v>
      </c>
      <c r="N32" s="3" t="s">
        <v>249</v>
      </c>
      <c r="O32" s="3" t="s">
        <v>37</v>
      </c>
      <c r="P32" s="3" t="s">
        <v>80</v>
      </c>
      <c r="Q32" s="3" t="s">
        <v>240</v>
      </c>
      <c r="R32" s="3" t="s">
        <v>54</v>
      </c>
      <c r="S32" s="3" t="s">
        <v>55</v>
      </c>
      <c r="T32" s="3"/>
      <c r="U32" s="3" t="s">
        <v>42</v>
      </c>
      <c r="V32" s="3"/>
      <c r="W32" s="3" t="str">
        <f>CONCATENATE(Table2[[#This Row],[Disparities Sensitive]],CHAR(10),Table2[[#This Row],[Patient Reported Outcome]])</f>
        <v xml:space="preserve">Disparities Sensitive
</v>
      </c>
      <c r="X32" s="3" t="s">
        <v>22</v>
      </c>
      <c r="Y32" s="3"/>
      <c r="Z32" s="3" t="s">
        <v>242</v>
      </c>
      <c r="AA32" s="3"/>
      <c r="AB32" s="3"/>
      <c r="AC32" s="134"/>
      <c r="AD32" s="135"/>
      <c r="AE32" s="135"/>
      <c r="AF32" s="31"/>
      <c r="AG32" s="31"/>
    </row>
    <row r="33" spans="1:33" ht="409.5" x14ac:dyDescent="0.25">
      <c r="A33" s="3" t="s">
        <v>250</v>
      </c>
      <c r="B33" s="3"/>
      <c r="C33" s="3" t="s">
        <v>28</v>
      </c>
      <c r="D33" s="3" t="s">
        <v>251</v>
      </c>
      <c r="E33" s="3" t="str">
        <f>CONCATENATE(Table2[[#This Row],[NQF_measure_number]],CHAR(10),Table2[[#This Row],[Endorsement]],CHAR(10),Table2[[#This Row],[Endorsed Subtype]])</f>
        <v xml:space="preserve">0284
Endorsed
</v>
      </c>
      <c r="F33" s="3" t="s">
        <v>107</v>
      </c>
      <c r="G33" s="3"/>
      <c r="H33" s="3" t="s">
        <v>252</v>
      </c>
      <c r="I33" s="3"/>
      <c r="J33" s="3" t="s">
        <v>32</v>
      </c>
      <c r="K33" s="3" t="s">
        <v>253</v>
      </c>
      <c r="L33" s="3" t="s">
        <v>254</v>
      </c>
      <c r="M33" s="3" t="s">
        <v>255</v>
      </c>
      <c r="N33" s="3" t="s">
        <v>256</v>
      </c>
      <c r="O33" s="3" t="s">
        <v>37</v>
      </c>
      <c r="P33" s="3" t="s">
        <v>52</v>
      </c>
      <c r="Q33" s="3" t="s">
        <v>89</v>
      </c>
      <c r="R33" s="3" t="s">
        <v>54</v>
      </c>
      <c r="S33" s="3" t="s">
        <v>257</v>
      </c>
      <c r="T33" s="3"/>
      <c r="U33" s="3" t="s">
        <v>211</v>
      </c>
      <c r="V33" s="3" t="s">
        <v>57</v>
      </c>
      <c r="W33" s="3" t="str">
        <f>CONCATENATE(Table2[[#This Row],[Disparities Sensitive]],CHAR(10),Table2[[#This Row],[Patient Reported Outcome]])</f>
        <v xml:space="preserve">
</v>
      </c>
      <c r="X33" s="3"/>
      <c r="Y33" s="3"/>
      <c r="Z33" s="3"/>
      <c r="AA33" s="3" t="s">
        <v>58</v>
      </c>
      <c r="AB33" s="3" t="s">
        <v>146</v>
      </c>
      <c r="AC33" s="135"/>
      <c r="AD33" s="135"/>
      <c r="AE33" s="135"/>
      <c r="AF33" s="31"/>
      <c r="AG33" s="31"/>
    </row>
    <row r="34" spans="1:33" ht="409.5" x14ac:dyDescent="0.25">
      <c r="A34" s="3" t="s">
        <v>258</v>
      </c>
      <c r="B34" s="3"/>
      <c r="C34" s="3" t="s">
        <v>28</v>
      </c>
      <c r="D34" s="3" t="s">
        <v>259</v>
      </c>
      <c r="E34" s="3" t="str">
        <f>CONCATENATE(Table2[[#This Row],[NQF_measure_number]],CHAR(10),Table2[[#This Row],[Endorsement]],CHAR(10),Table2[[#This Row],[Endorsed Subtype]])</f>
        <v xml:space="preserve">0300
Endorsed
</v>
      </c>
      <c r="F34" s="3" t="s">
        <v>107</v>
      </c>
      <c r="G34" s="3"/>
      <c r="H34" s="3" t="s">
        <v>260</v>
      </c>
      <c r="I34" s="3"/>
      <c r="J34" s="3" t="s">
        <v>32</v>
      </c>
      <c r="K34" s="3" t="s">
        <v>261</v>
      </c>
      <c r="L34" s="3" t="s">
        <v>262</v>
      </c>
      <c r="M34" s="3" t="s">
        <v>263</v>
      </c>
      <c r="N34" s="3" t="s">
        <v>264</v>
      </c>
      <c r="O34" s="3" t="s">
        <v>37</v>
      </c>
      <c r="P34" s="3" t="s">
        <v>52</v>
      </c>
      <c r="Q34" s="3" t="s">
        <v>89</v>
      </c>
      <c r="R34" s="3" t="s">
        <v>54</v>
      </c>
      <c r="S34" s="3" t="s">
        <v>257</v>
      </c>
      <c r="T34" s="3"/>
      <c r="U34" s="3" t="s">
        <v>42</v>
      </c>
      <c r="V34" s="3" t="s">
        <v>265</v>
      </c>
      <c r="W34" s="3" t="str">
        <f>CONCATENATE(Table2[[#This Row],[Disparities Sensitive]],CHAR(10),Table2[[#This Row],[Patient Reported Outcome]])</f>
        <v xml:space="preserve">
</v>
      </c>
      <c r="X34" s="3"/>
      <c r="Y34" s="3"/>
      <c r="Z34" s="3"/>
      <c r="AA34" s="3" t="s">
        <v>58</v>
      </c>
      <c r="AB34" s="3" t="s">
        <v>146</v>
      </c>
      <c r="AC34" s="135"/>
      <c r="AD34" s="135"/>
      <c r="AE34" s="135"/>
      <c r="AF34" s="31"/>
      <c r="AG34" s="31"/>
    </row>
    <row r="35" spans="1:33" ht="409.5" x14ac:dyDescent="0.25">
      <c r="A35" s="3" t="s">
        <v>266</v>
      </c>
      <c r="B35" s="3"/>
      <c r="C35" s="3" t="s">
        <v>28</v>
      </c>
      <c r="D35" s="3" t="s">
        <v>267</v>
      </c>
      <c r="E35" s="3" t="str">
        <f>CONCATENATE(Table2[[#This Row],[NQF_measure_number]],CHAR(10),Table2[[#This Row],[Endorsement]],CHAR(10),Table2[[#This Row],[Endorsed Subtype]])</f>
        <v xml:space="preserve">0330
Endorsed
</v>
      </c>
      <c r="F35" s="3" t="s">
        <v>107</v>
      </c>
      <c r="G35" s="3"/>
      <c r="H35" s="3" t="s">
        <v>268</v>
      </c>
      <c r="I35" s="3"/>
      <c r="J35" s="3" t="s">
        <v>134</v>
      </c>
      <c r="K35" s="3" t="s">
        <v>269</v>
      </c>
      <c r="L35" s="3" t="s">
        <v>270</v>
      </c>
      <c r="M35" s="3" t="s">
        <v>271</v>
      </c>
      <c r="N35" s="3" t="s">
        <v>272</v>
      </c>
      <c r="O35" s="3" t="s">
        <v>37</v>
      </c>
      <c r="P35" s="3" t="s">
        <v>38</v>
      </c>
      <c r="Q35" s="3" t="s">
        <v>240</v>
      </c>
      <c r="R35" s="3" t="s">
        <v>54</v>
      </c>
      <c r="S35" s="3" t="s">
        <v>55</v>
      </c>
      <c r="T35" s="3"/>
      <c r="U35" s="3" t="s">
        <v>273</v>
      </c>
      <c r="V35" s="3" t="s">
        <v>274</v>
      </c>
      <c r="W35" s="3" t="str">
        <f>CONCATENATE(Table2[[#This Row],[Disparities Sensitive]],CHAR(10),Table2[[#This Row],[Patient Reported Outcome]])</f>
        <v xml:space="preserve">
</v>
      </c>
      <c r="X35" s="3"/>
      <c r="Y35" s="3"/>
      <c r="Z35" s="3"/>
      <c r="AA35" s="3"/>
      <c r="AB35" s="3" t="s">
        <v>275</v>
      </c>
      <c r="AC35" s="133"/>
      <c r="AD35" s="135"/>
      <c r="AE35" s="135"/>
      <c r="AF35" s="31"/>
      <c r="AG35" s="31"/>
    </row>
    <row r="36" spans="1:33" ht="345" x14ac:dyDescent="0.25">
      <c r="A36" s="3" t="s">
        <v>276</v>
      </c>
      <c r="B36" s="3"/>
      <c r="C36" s="3" t="s">
        <v>28</v>
      </c>
      <c r="D36" s="3" t="s">
        <v>277</v>
      </c>
      <c r="E36" s="3" t="str">
        <f>CONCATENATE(Table2[[#This Row],[NQF_measure_number]],CHAR(10),Table2[[#This Row],[Endorsement]],CHAR(10),Table2[[#This Row],[Endorsed Subtype]])</f>
        <v xml:space="preserve">0351
Endorsed
</v>
      </c>
      <c r="F36" s="3" t="s">
        <v>107</v>
      </c>
      <c r="G36" s="3"/>
      <c r="H36" s="3" t="s">
        <v>278</v>
      </c>
      <c r="I36" s="3"/>
      <c r="J36" s="3" t="s">
        <v>134</v>
      </c>
      <c r="K36" s="3" t="s">
        <v>279</v>
      </c>
      <c r="L36" s="3" t="s">
        <v>280</v>
      </c>
      <c r="M36" s="3" t="s">
        <v>281</v>
      </c>
      <c r="N36" s="3" t="s">
        <v>282</v>
      </c>
      <c r="O36" s="3" t="s">
        <v>207</v>
      </c>
      <c r="P36" s="3" t="s">
        <v>80</v>
      </c>
      <c r="Q36" s="3" t="s">
        <v>283</v>
      </c>
      <c r="R36" s="3" t="s">
        <v>54</v>
      </c>
      <c r="S36" s="3" t="s">
        <v>55</v>
      </c>
      <c r="T36" s="3"/>
      <c r="U36" s="3" t="s">
        <v>118</v>
      </c>
      <c r="V36" s="3"/>
      <c r="W36" s="3" t="str">
        <f>CONCATENATE(Table2[[#This Row],[Disparities Sensitive]],CHAR(10),Table2[[#This Row],[Patient Reported Outcome]])</f>
        <v xml:space="preserve">
</v>
      </c>
      <c r="X36" s="3"/>
      <c r="Y36" s="3"/>
      <c r="Z36" s="3" t="s">
        <v>91</v>
      </c>
      <c r="AA36" s="3"/>
      <c r="AB36" s="3" t="s">
        <v>284</v>
      </c>
      <c r="AC36" s="135"/>
      <c r="AD36" s="135"/>
      <c r="AE36" s="135" t="s">
        <v>1552</v>
      </c>
      <c r="AF36" s="31"/>
      <c r="AG36" s="31"/>
    </row>
    <row r="37" spans="1:33" ht="409.5" x14ac:dyDescent="0.25">
      <c r="A37" s="3" t="s">
        <v>285</v>
      </c>
      <c r="B37" s="3"/>
      <c r="C37" s="3" t="s">
        <v>28</v>
      </c>
      <c r="D37" s="3" t="s">
        <v>286</v>
      </c>
      <c r="E37" s="3" t="str">
        <f>CONCATENATE(Table2[[#This Row],[NQF_measure_number]],CHAR(10),Table2[[#This Row],[Endorsement]],CHAR(10),Table2[[#This Row],[Endorsed Subtype]])</f>
        <v xml:space="preserve">0371
Endorsed
</v>
      </c>
      <c r="F37" s="3" t="s">
        <v>107</v>
      </c>
      <c r="G37" s="3"/>
      <c r="H37" s="3" t="s">
        <v>287</v>
      </c>
      <c r="I37" s="3" t="s">
        <v>63</v>
      </c>
      <c r="J37" s="3" t="s">
        <v>32</v>
      </c>
      <c r="K37" s="3" t="s">
        <v>288</v>
      </c>
      <c r="L37" s="3" t="s">
        <v>289</v>
      </c>
      <c r="M37" s="3" t="s">
        <v>290</v>
      </c>
      <c r="N37" s="3" t="s">
        <v>291</v>
      </c>
      <c r="O37" s="3" t="s">
        <v>68</v>
      </c>
      <c r="P37" s="3" t="s">
        <v>52</v>
      </c>
      <c r="Q37" s="3" t="s">
        <v>292</v>
      </c>
      <c r="R37" s="3" t="s">
        <v>54</v>
      </c>
      <c r="S37" s="3" t="s">
        <v>70</v>
      </c>
      <c r="T37" s="3" t="s">
        <v>71</v>
      </c>
      <c r="U37" s="3" t="s">
        <v>72</v>
      </c>
      <c r="V37" s="3"/>
      <c r="W37" s="3" t="str">
        <f>CONCATENATE(Table2[[#This Row],[Disparities Sensitive]],CHAR(10),Table2[[#This Row],[Patient Reported Outcome]])</f>
        <v xml:space="preserve">
</v>
      </c>
      <c r="X37" s="3"/>
      <c r="Y37" s="3"/>
      <c r="Z37" s="3"/>
      <c r="AA37" s="3"/>
      <c r="AB37" s="3" t="s">
        <v>293</v>
      </c>
      <c r="AC37" s="135"/>
      <c r="AD37" s="135"/>
      <c r="AE37" s="135"/>
      <c r="AF37" s="31"/>
      <c r="AG37" s="31"/>
    </row>
    <row r="38" spans="1:33" ht="409.5" x14ac:dyDescent="0.25">
      <c r="A38" s="3" t="s">
        <v>294</v>
      </c>
      <c r="B38" s="3"/>
      <c r="C38" s="3" t="s">
        <v>28</v>
      </c>
      <c r="D38" s="3" t="s">
        <v>295</v>
      </c>
      <c r="E38" s="3" t="str">
        <f>CONCATENATE(Table2[[#This Row],[NQF_measure_number]],CHAR(10),Table2[[#This Row],[Endorsement]],CHAR(10),Table2[[#This Row],[Endorsed Subtype]])</f>
        <v xml:space="preserve">0372
Endorsed
</v>
      </c>
      <c r="F38" s="3" t="s">
        <v>107</v>
      </c>
      <c r="G38" s="3"/>
      <c r="H38" s="3" t="s">
        <v>296</v>
      </c>
      <c r="I38" s="3" t="s">
        <v>63</v>
      </c>
      <c r="J38" s="3" t="s">
        <v>32</v>
      </c>
      <c r="K38" s="3" t="s">
        <v>297</v>
      </c>
      <c r="L38" s="3" t="s">
        <v>298</v>
      </c>
      <c r="M38" s="3" t="s">
        <v>299</v>
      </c>
      <c r="N38" s="3" t="s">
        <v>300</v>
      </c>
      <c r="O38" s="3" t="s">
        <v>68</v>
      </c>
      <c r="P38" s="3" t="s">
        <v>52</v>
      </c>
      <c r="Q38" s="3" t="s">
        <v>69</v>
      </c>
      <c r="R38" s="3" t="s">
        <v>54</v>
      </c>
      <c r="S38" s="3" t="s">
        <v>70</v>
      </c>
      <c r="T38" s="3" t="s">
        <v>71</v>
      </c>
      <c r="U38" s="3" t="s">
        <v>72</v>
      </c>
      <c r="V38" s="3"/>
      <c r="W38" s="3" t="str">
        <f>CONCATENATE(Table2[[#This Row],[Disparities Sensitive]],CHAR(10),Table2[[#This Row],[Patient Reported Outcome]])</f>
        <v xml:space="preserve">
</v>
      </c>
      <c r="X38" s="3"/>
      <c r="Y38" s="3"/>
      <c r="Z38" s="3"/>
      <c r="AA38" s="3"/>
      <c r="AB38" s="3"/>
      <c r="AC38" s="135"/>
      <c r="AD38" s="135"/>
      <c r="AE38" s="135"/>
      <c r="AF38" s="31"/>
      <c r="AG38" s="31"/>
    </row>
    <row r="39" spans="1:33" ht="409.5" x14ac:dyDescent="0.25">
      <c r="A39" s="3" t="s">
        <v>301</v>
      </c>
      <c r="B39" s="3"/>
      <c r="C39" s="3" t="s">
        <v>28</v>
      </c>
      <c r="D39" s="3" t="s">
        <v>302</v>
      </c>
      <c r="E39" s="3" t="str">
        <f>CONCATENATE(Table2[[#This Row],[NQF_measure_number]],CHAR(10),Table2[[#This Row],[Endorsement]],CHAR(10),Table2[[#This Row],[Endorsed Subtype]])</f>
        <v xml:space="preserve">0373
Endorsed
</v>
      </c>
      <c r="F39" s="3" t="s">
        <v>107</v>
      </c>
      <c r="G39" s="3"/>
      <c r="H39" s="3" t="s">
        <v>303</v>
      </c>
      <c r="I39" s="3" t="s">
        <v>63</v>
      </c>
      <c r="J39" s="3" t="s">
        <v>32</v>
      </c>
      <c r="K39" s="3" t="s">
        <v>304</v>
      </c>
      <c r="L39" s="3" t="s">
        <v>305</v>
      </c>
      <c r="M39" s="3" t="s">
        <v>306</v>
      </c>
      <c r="N39" s="3" t="s">
        <v>307</v>
      </c>
      <c r="O39" s="3" t="s">
        <v>68</v>
      </c>
      <c r="P39" s="3" t="s">
        <v>52</v>
      </c>
      <c r="Q39" s="3" t="s">
        <v>69</v>
      </c>
      <c r="R39" s="3" t="s">
        <v>54</v>
      </c>
      <c r="S39" s="3" t="s">
        <v>70</v>
      </c>
      <c r="T39" s="3" t="s">
        <v>71</v>
      </c>
      <c r="U39" s="3" t="s">
        <v>72</v>
      </c>
      <c r="V39" s="3"/>
      <c r="W39" s="3" t="str">
        <f>CONCATENATE(Table2[[#This Row],[Disparities Sensitive]],CHAR(10),Table2[[#This Row],[Patient Reported Outcome]])</f>
        <v xml:space="preserve">
</v>
      </c>
      <c r="X39" s="3"/>
      <c r="Y39" s="3"/>
      <c r="Z39" s="3"/>
      <c r="AA39" s="3"/>
      <c r="AB39" s="3"/>
      <c r="AC39" s="135"/>
      <c r="AD39" s="135"/>
      <c r="AE39" s="135"/>
      <c r="AF39" s="31"/>
      <c r="AG39" s="31"/>
    </row>
    <row r="40" spans="1:33" ht="409.5" x14ac:dyDescent="0.25">
      <c r="A40" s="3" t="s">
        <v>308</v>
      </c>
      <c r="B40" s="3"/>
      <c r="C40" s="3" t="s">
        <v>28</v>
      </c>
      <c r="D40" s="3" t="s">
        <v>309</v>
      </c>
      <c r="E40" s="3" t="str">
        <f>CONCATENATE(Table2[[#This Row],[NQF_measure_number]],CHAR(10),Table2[[#This Row],[Endorsement]],CHAR(10),Table2[[#This Row],[Endorsed Subtype]])</f>
        <v xml:space="preserve">0431
Endorsed
</v>
      </c>
      <c r="F40" s="3" t="s">
        <v>107</v>
      </c>
      <c r="G40" s="3"/>
      <c r="H40" s="3" t="s">
        <v>310</v>
      </c>
      <c r="I40" s="3" t="s">
        <v>311</v>
      </c>
      <c r="J40" s="3" t="s">
        <v>32</v>
      </c>
      <c r="K40" s="3" t="s">
        <v>312</v>
      </c>
      <c r="L40" s="3" t="s">
        <v>313</v>
      </c>
      <c r="M40" s="3" t="s">
        <v>314</v>
      </c>
      <c r="N40" s="3" t="s">
        <v>315</v>
      </c>
      <c r="O40" s="3" t="s">
        <v>155</v>
      </c>
      <c r="P40" s="3" t="s">
        <v>52</v>
      </c>
      <c r="Q40" s="3" t="s">
        <v>316</v>
      </c>
      <c r="R40" s="3" t="s">
        <v>317</v>
      </c>
      <c r="S40" s="3" t="s">
        <v>55</v>
      </c>
      <c r="T40" s="3" t="s">
        <v>318</v>
      </c>
      <c r="U40" s="3" t="s">
        <v>319</v>
      </c>
      <c r="V40" s="3"/>
      <c r="W40" s="3" t="str">
        <f>CONCATENATE(Table2[[#This Row],[Disparities Sensitive]],CHAR(10),Table2[[#This Row],[Patient Reported Outcome]])</f>
        <v xml:space="preserve">
</v>
      </c>
      <c r="X40" s="3"/>
      <c r="Y40" s="3"/>
      <c r="Z40" s="3" t="s">
        <v>91</v>
      </c>
      <c r="AA40" s="3" t="s">
        <v>320</v>
      </c>
      <c r="AB40" s="3" t="s">
        <v>321</v>
      </c>
      <c r="AC40" s="135"/>
      <c r="AD40" s="135"/>
      <c r="AE40" s="135"/>
      <c r="AF40" s="31"/>
      <c r="AG40" s="31"/>
    </row>
    <row r="41" spans="1:33" ht="409.5" x14ac:dyDescent="0.25">
      <c r="A41" s="3" t="s">
        <v>322</v>
      </c>
      <c r="B41" s="3"/>
      <c r="C41" s="3" t="s">
        <v>28</v>
      </c>
      <c r="D41" s="3" t="s">
        <v>323</v>
      </c>
      <c r="E41" s="3" t="str">
        <f>CONCATENATE(Table2[[#This Row],[NQF_measure_number]],CHAR(10),Table2[[#This Row],[Endorsement]],CHAR(10),Table2[[#This Row],[Endorsed Subtype]])</f>
        <v xml:space="preserve">0434
Endorsed
</v>
      </c>
      <c r="F41" s="3" t="s">
        <v>107</v>
      </c>
      <c r="G41" s="3"/>
      <c r="H41" s="3" t="s">
        <v>324</v>
      </c>
      <c r="I41" s="3" t="s">
        <v>63</v>
      </c>
      <c r="J41" s="3" t="s">
        <v>32</v>
      </c>
      <c r="K41" s="3" t="s">
        <v>325</v>
      </c>
      <c r="L41" s="3" t="s">
        <v>326</v>
      </c>
      <c r="M41" s="3" t="s">
        <v>327</v>
      </c>
      <c r="N41" s="3" t="s">
        <v>328</v>
      </c>
      <c r="O41" s="3" t="s">
        <v>68</v>
      </c>
      <c r="P41" s="3" t="s">
        <v>52</v>
      </c>
      <c r="Q41" s="3" t="s">
        <v>329</v>
      </c>
      <c r="R41" s="3" t="s">
        <v>54</v>
      </c>
      <c r="S41" s="3" t="s">
        <v>103</v>
      </c>
      <c r="T41" s="3" t="s">
        <v>71</v>
      </c>
      <c r="U41" s="3" t="s">
        <v>118</v>
      </c>
      <c r="V41" s="3" t="s">
        <v>330</v>
      </c>
      <c r="W41" s="3" t="str">
        <f>CONCATENATE(Table2[[#This Row],[Disparities Sensitive]],CHAR(10),Table2[[#This Row],[Patient Reported Outcome]])</f>
        <v xml:space="preserve">
</v>
      </c>
      <c r="X41" s="3"/>
      <c r="Y41" s="3"/>
      <c r="Z41" s="3"/>
      <c r="AA41" s="3" t="s">
        <v>58</v>
      </c>
      <c r="AB41" s="3"/>
      <c r="AC41" s="135"/>
      <c r="AD41" s="135"/>
      <c r="AE41" s="135"/>
      <c r="AF41" s="31"/>
      <c r="AG41" s="31"/>
    </row>
    <row r="42" spans="1:33" ht="409.5" x14ac:dyDescent="0.25">
      <c r="A42" s="3" t="s">
        <v>331</v>
      </c>
      <c r="B42" s="3"/>
      <c r="C42" s="3" t="s">
        <v>28</v>
      </c>
      <c r="D42" s="3" t="s">
        <v>332</v>
      </c>
      <c r="E42" s="3" t="str">
        <f>CONCATENATE(Table2[[#This Row],[NQF_measure_number]],CHAR(10),Table2[[#This Row],[Endorsement]],CHAR(10),Table2[[#This Row],[Endorsed Subtype]])</f>
        <v xml:space="preserve">0435
Endorsed
</v>
      </c>
      <c r="F42" s="3" t="s">
        <v>107</v>
      </c>
      <c r="G42" s="3"/>
      <c r="H42" s="3" t="s">
        <v>333</v>
      </c>
      <c r="I42" s="3" t="s">
        <v>63</v>
      </c>
      <c r="J42" s="3" t="s">
        <v>32</v>
      </c>
      <c r="K42" s="3" t="s">
        <v>334</v>
      </c>
      <c r="L42" s="3" t="s">
        <v>335</v>
      </c>
      <c r="M42" s="3" t="s">
        <v>336</v>
      </c>
      <c r="N42" s="3" t="s">
        <v>337</v>
      </c>
      <c r="O42" s="3" t="s">
        <v>68</v>
      </c>
      <c r="P42" s="3" t="s">
        <v>52</v>
      </c>
      <c r="Q42" s="3" t="s">
        <v>338</v>
      </c>
      <c r="R42" s="3" t="s">
        <v>54</v>
      </c>
      <c r="S42" s="3" t="s">
        <v>103</v>
      </c>
      <c r="T42" s="3" t="s">
        <v>71</v>
      </c>
      <c r="U42" s="3" t="s">
        <v>72</v>
      </c>
      <c r="V42" s="3" t="s">
        <v>330</v>
      </c>
      <c r="W42" s="3" t="str">
        <f>CONCATENATE(Table2[[#This Row],[Disparities Sensitive]],CHAR(10),Table2[[#This Row],[Patient Reported Outcome]])</f>
        <v xml:space="preserve">
</v>
      </c>
      <c r="X42" s="3"/>
      <c r="Y42" s="3"/>
      <c r="Z42" s="3"/>
      <c r="AA42" s="3"/>
      <c r="AB42" s="3"/>
      <c r="AC42" s="135"/>
      <c r="AD42" s="135"/>
      <c r="AE42" s="135"/>
      <c r="AF42" s="31"/>
      <c r="AG42" s="31"/>
    </row>
    <row r="43" spans="1:33" ht="409.5" x14ac:dyDescent="0.25">
      <c r="A43" s="3" t="s">
        <v>339</v>
      </c>
      <c r="B43" s="3"/>
      <c r="C43" s="3" t="s">
        <v>28</v>
      </c>
      <c r="D43" s="3" t="s">
        <v>340</v>
      </c>
      <c r="E43" s="3" t="str">
        <f>CONCATENATE(Table2[[#This Row],[NQF_measure_number]],CHAR(10),Table2[[#This Row],[Endorsement]],CHAR(10),Table2[[#This Row],[Endorsed Subtype]])</f>
        <v xml:space="preserve">0436
Endorsed
</v>
      </c>
      <c r="F43" s="3" t="s">
        <v>107</v>
      </c>
      <c r="G43" s="3"/>
      <c r="H43" s="3" t="s">
        <v>341</v>
      </c>
      <c r="I43" s="3" t="s">
        <v>63</v>
      </c>
      <c r="J43" s="3" t="s">
        <v>32</v>
      </c>
      <c r="K43" s="3" t="s">
        <v>342</v>
      </c>
      <c r="L43" s="3" t="s">
        <v>343</v>
      </c>
      <c r="M43" s="3" t="s">
        <v>344</v>
      </c>
      <c r="N43" s="3" t="s">
        <v>345</v>
      </c>
      <c r="O43" s="3" t="s">
        <v>68</v>
      </c>
      <c r="P43" s="3" t="s">
        <v>52</v>
      </c>
      <c r="Q43" s="3" t="s">
        <v>338</v>
      </c>
      <c r="R43" s="3" t="s">
        <v>54</v>
      </c>
      <c r="S43" s="3" t="s">
        <v>103</v>
      </c>
      <c r="T43" s="3" t="s">
        <v>71</v>
      </c>
      <c r="U43" s="3" t="s">
        <v>72</v>
      </c>
      <c r="V43" s="3" t="s">
        <v>104</v>
      </c>
      <c r="W43" s="3" t="str">
        <f>CONCATENATE(Table2[[#This Row],[Disparities Sensitive]],CHAR(10),Table2[[#This Row],[Patient Reported Outcome]])</f>
        <v xml:space="preserve">
</v>
      </c>
      <c r="X43" s="3"/>
      <c r="Y43" s="3"/>
      <c r="Z43" s="3"/>
      <c r="AA43" s="3"/>
      <c r="AB43" s="3"/>
      <c r="AC43" s="135"/>
      <c r="AD43" s="135"/>
      <c r="AE43" s="135"/>
      <c r="AF43" s="31"/>
      <c r="AG43" s="31"/>
    </row>
    <row r="44" spans="1:33" ht="409.5" x14ac:dyDescent="0.25">
      <c r="A44" s="3" t="s">
        <v>346</v>
      </c>
      <c r="B44" s="3"/>
      <c r="C44" s="3" t="s">
        <v>28</v>
      </c>
      <c r="D44" s="3" t="s">
        <v>347</v>
      </c>
      <c r="E44" s="3" t="str">
        <f>CONCATENATE(Table2[[#This Row],[NQF_measure_number]],CHAR(10),Table2[[#This Row],[Endorsement]],CHAR(10),Table2[[#This Row],[Endorsed Subtype]])</f>
        <v xml:space="preserve">0437
Endorsed
</v>
      </c>
      <c r="F44" s="3" t="s">
        <v>107</v>
      </c>
      <c r="G44" s="3"/>
      <c r="H44" s="3" t="s">
        <v>348</v>
      </c>
      <c r="I44" s="3" t="s">
        <v>63</v>
      </c>
      <c r="J44" s="3" t="s">
        <v>32</v>
      </c>
      <c r="K44" s="3" t="s">
        <v>349</v>
      </c>
      <c r="L44" s="3" t="s">
        <v>350</v>
      </c>
      <c r="M44" s="3" t="s">
        <v>351</v>
      </c>
      <c r="N44" s="3" t="s">
        <v>352</v>
      </c>
      <c r="O44" s="3" t="s">
        <v>68</v>
      </c>
      <c r="P44" s="3" t="s">
        <v>52</v>
      </c>
      <c r="Q44" s="3" t="s">
        <v>338</v>
      </c>
      <c r="R44" s="3" t="s">
        <v>54</v>
      </c>
      <c r="S44" s="3" t="s">
        <v>103</v>
      </c>
      <c r="T44" s="3" t="s">
        <v>71</v>
      </c>
      <c r="U44" s="3" t="s">
        <v>353</v>
      </c>
      <c r="V44" s="3" t="s">
        <v>354</v>
      </c>
      <c r="W44" s="3" t="str">
        <f>CONCATENATE(Table2[[#This Row],[Disparities Sensitive]],CHAR(10),Table2[[#This Row],[Patient Reported Outcome]])</f>
        <v xml:space="preserve">
</v>
      </c>
      <c r="X44" s="3"/>
      <c r="Y44" s="3"/>
      <c r="Z44" s="3" t="s">
        <v>242</v>
      </c>
      <c r="AA44" s="3"/>
      <c r="AB44" s="3"/>
      <c r="AC44" s="135"/>
      <c r="AD44" s="135"/>
      <c r="AE44" s="135"/>
      <c r="AF44" s="31"/>
      <c r="AG44" s="31"/>
    </row>
    <row r="45" spans="1:33" ht="409.5" x14ac:dyDescent="0.25">
      <c r="A45" s="3" t="s">
        <v>355</v>
      </c>
      <c r="B45" s="3"/>
      <c r="C45" s="3" t="s">
        <v>28</v>
      </c>
      <c r="D45" s="3" t="s">
        <v>356</v>
      </c>
      <c r="E45" s="3" t="str">
        <f>CONCATENATE(Table2[[#This Row],[NQF_measure_number]],CHAR(10),Table2[[#This Row],[Endorsement]],CHAR(10),Table2[[#This Row],[Endorsed Subtype]])</f>
        <v xml:space="preserve">0438
Endorsed
</v>
      </c>
      <c r="F45" s="3" t="s">
        <v>107</v>
      </c>
      <c r="G45" s="3"/>
      <c r="H45" s="3" t="s">
        <v>357</v>
      </c>
      <c r="I45" s="3" t="s">
        <v>63</v>
      </c>
      <c r="J45" s="3" t="s">
        <v>32</v>
      </c>
      <c r="K45" s="3" t="s">
        <v>358</v>
      </c>
      <c r="L45" s="3" t="s">
        <v>359</v>
      </c>
      <c r="M45" s="3" t="s">
        <v>336</v>
      </c>
      <c r="N45" s="3" t="s">
        <v>360</v>
      </c>
      <c r="O45" s="3" t="s">
        <v>68</v>
      </c>
      <c r="P45" s="3" t="s">
        <v>52</v>
      </c>
      <c r="Q45" s="3" t="s">
        <v>338</v>
      </c>
      <c r="R45" s="3" t="s">
        <v>54</v>
      </c>
      <c r="S45" s="3" t="s">
        <v>103</v>
      </c>
      <c r="T45" s="3" t="s">
        <v>71</v>
      </c>
      <c r="U45" s="3" t="s">
        <v>72</v>
      </c>
      <c r="V45" s="3" t="s">
        <v>361</v>
      </c>
      <c r="W45" s="3" t="str">
        <f>CONCATENATE(Table2[[#This Row],[Disparities Sensitive]],CHAR(10),Table2[[#This Row],[Patient Reported Outcome]])</f>
        <v xml:space="preserve">
</v>
      </c>
      <c r="X45" s="3"/>
      <c r="Y45" s="3"/>
      <c r="Z45" s="3"/>
      <c r="AA45" s="3"/>
      <c r="AB45" s="3"/>
      <c r="AC45" s="135"/>
      <c r="AD45" s="135"/>
      <c r="AE45" s="135"/>
      <c r="AF45" s="31"/>
      <c r="AG45" s="31"/>
    </row>
    <row r="46" spans="1:33" ht="409.5" x14ac:dyDescent="0.25">
      <c r="A46" s="3" t="s">
        <v>362</v>
      </c>
      <c r="B46" s="3"/>
      <c r="C46" s="3" t="s">
        <v>28</v>
      </c>
      <c r="D46" s="3" t="s">
        <v>363</v>
      </c>
      <c r="E46" s="3" t="str">
        <f>CONCATENATE(Table2[[#This Row],[NQF_measure_number]],CHAR(10),Table2[[#This Row],[Endorsement]],CHAR(10),Table2[[#This Row],[Endorsed Subtype]])</f>
        <v xml:space="preserve">0439
Endorsed
</v>
      </c>
      <c r="F46" s="3" t="s">
        <v>107</v>
      </c>
      <c r="G46" s="3"/>
      <c r="H46" s="3" t="s">
        <v>364</v>
      </c>
      <c r="I46" s="3" t="s">
        <v>63</v>
      </c>
      <c r="J46" s="3" t="s">
        <v>32</v>
      </c>
      <c r="K46" s="3" t="s">
        <v>365</v>
      </c>
      <c r="L46" s="3" t="s">
        <v>366</v>
      </c>
      <c r="M46" s="3" t="s">
        <v>367</v>
      </c>
      <c r="N46" s="3" t="s">
        <v>368</v>
      </c>
      <c r="O46" s="3" t="s">
        <v>68</v>
      </c>
      <c r="P46" s="3" t="s">
        <v>52</v>
      </c>
      <c r="Q46" s="3" t="s">
        <v>369</v>
      </c>
      <c r="R46" s="3" t="s">
        <v>54</v>
      </c>
      <c r="S46" s="3" t="s">
        <v>103</v>
      </c>
      <c r="T46" s="3" t="s">
        <v>71</v>
      </c>
      <c r="U46" s="3" t="s">
        <v>72</v>
      </c>
      <c r="V46" s="3" t="s">
        <v>361</v>
      </c>
      <c r="W46" s="3" t="str">
        <f>CONCATENATE(Table2[[#This Row],[Disparities Sensitive]],CHAR(10),Table2[[#This Row],[Patient Reported Outcome]])</f>
        <v xml:space="preserve">
</v>
      </c>
      <c r="X46" s="3"/>
      <c r="Y46" s="3"/>
      <c r="Z46" s="3"/>
      <c r="AA46" s="3"/>
      <c r="AB46" s="3"/>
      <c r="AC46" s="135"/>
      <c r="AD46" s="135"/>
      <c r="AE46" s="135"/>
      <c r="AF46" s="31"/>
      <c r="AG46" s="31"/>
    </row>
    <row r="47" spans="1:33" ht="409.5" x14ac:dyDescent="0.25">
      <c r="A47" s="3" t="s">
        <v>370</v>
      </c>
      <c r="B47" s="3"/>
      <c r="C47" s="3" t="s">
        <v>28</v>
      </c>
      <c r="D47" s="3" t="s">
        <v>371</v>
      </c>
      <c r="E47" s="3" t="str">
        <f>CONCATENATE(Table2[[#This Row],[NQF_measure_number]],CHAR(10),Table2[[#This Row],[Endorsement]],CHAR(10),Table2[[#This Row],[Endorsed Subtype]])</f>
        <v xml:space="preserve">0441
Endorsed
</v>
      </c>
      <c r="F47" s="3" t="s">
        <v>107</v>
      </c>
      <c r="G47" s="3"/>
      <c r="H47" s="3" t="s">
        <v>372</v>
      </c>
      <c r="I47" s="3" t="s">
        <v>63</v>
      </c>
      <c r="J47" s="3" t="s">
        <v>32</v>
      </c>
      <c r="K47" s="3" t="s">
        <v>373</v>
      </c>
      <c r="L47" s="3" t="s">
        <v>374</v>
      </c>
      <c r="M47" s="3" t="s">
        <v>375</v>
      </c>
      <c r="N47" s="3" t="s">
        <v>376</v>
      </c>
      <c r="O47" s="3" t="s">
        <v>68</v>
      </c>
      <c r="P47" s="3" t="s">
        <v>52</v>
      </c>
      <c r="Q47" s="3" t="s">
        <v>102</v>
      </c>
      <c r="R47" s="3" t="s">
        <v>54</v>
      </c>
      <c r="S47" s="3" t="s">
        <v>103</v>
      </c>
      <c r="T47" s="3" t="s">
        <v>71</v>
      </c>
      <c r="U47" s="3" t="s">
        <v>72</v>
      </c>
      <c r="V47" s="3" t="s">
        <v>330</v>
      </c>
      <c r="W47" s="3" t="str">
        <f>CONCATENATE(Table2[[#This Row],[Disparities Sensitive]],CHAR(10),Table2[[#This Row],[Patient Reported Outcome]])</f>
        <v xml:space="preserve">
</v>
      </c>
      <c r="X47" s="3"/>
      <c r="Y47" s="3"/>
      <c r="Z47" s="3" t="s">
        <v>242</v>
      </c>
      <c r="AA47" s="3"/>
      <c r="AB47" s="3"/>
      <c r="AC47" s="135"/>
      <c r="AD47" s="135"/>
      <c r="AE47" s="135"/>
      <c r="AF47" s="31"/>
      <c r="AG47" s="31"/>
    </row>
    <row r="48" spans="1:33" ht="345" x14ac:dyDescent="0.25">
      <c r="A48" s="3" t="s">
        <v>377</v>
      </c>
      <c r="B48" s="3"/>
      <c r="C48" s="3" t="s">
        <v>28</v>
      </c>
      <c r="D48" s="3" t="s">
        <v>378</v>
      </c>
      <c r="E48" s="3" t="str">
        <f>CONCATENATE(Table2[[#This Row],[NQF_measure_number]],CHAR(10),Table2[[#This Row],[Endorsement]],CHAR(10),Table2[[#This Row],[Endorsed Subtype]])</f>
        <v xml:space="preserve">0452
Endorsed
</v>
      </c>
      <c r="F48" s="3" t="s">
        <v>107</v>
      </c>
      <c r="G48" s="3"/>
      <c r="H48" s="3" t="s">
        <v>379</v>
      </c>
      <c r="I48" s="3"/>
      <c r="J48" s="3" t="s">
        <v>32</v>
      </c>
      <c r="K48" s="3" t="s">
        <v>380</v>
      </c>
      <c r="L48" s="3" t="s">
        <v>381</v>
      </c>
      <c r="M48" s="3" t="s">
        <v>382</v>
      </c>
      <c r="N48" s="3" t="s">
        <v>383</v>
      </c>
      <c r="O48" s="3" t="s">
        <v>37</v>
      </c>
      <c r="P48" s="3" t="s">
        <v>52</v>
      </c>
      <c r="Q48" s="3" t="s">
        <v>384</v>
      </c>
      <c r="R48" s="3" t="s">
        <v>116</v>
      </c>
      <c r="S48" s="3" t="s">
        <v>210</v>
      </c>
      <c r="T48" s="3"/>
      <c r="U48" s="3" t="s">
        <v>118</v>
      </c>
      <c r="V48" s="3"/>
      <c r="W48" s="3" t="str">
        <f>CONCATENATE(Table2[[#This Row],[Disparities Sensitive]],CHAR(10),Table2[[#This Row],[Patient Reported Outcome]])</f>
        <v xml:space="preserve">
</v>
      </c>
      <c r="X48" s="3"/>
      <c r="Y48" s="3"/>
      <c r="Z48" s="3"/>
      <c r="AA48" s="3" t="s">
        <v>385</v>
      </c>
      <c r="AB48" s="3" t="s">
        <v>146</v>
      </c>
      <c r="AC48" s="135"/>
      <c r="AD48" s="135"/>
      <c r="AE48" s="135"/>
      <c r="AF48" s="31"/>
      <c r="AG48" s="31"/>
    </row>
    <row r="49" spans="1:33" ht="409.5" x14ac:dyDescent="0.25">
      <c r="A49" s="3" t="s">
        <v>386</v>
      </c>
      <c r="B49" s="3"/>
      <c r="C49" s="3" t="s">
        <v>28</v>
      </c>
      <c r="D49" s="3" t="s">
        <v>387</v>
      </c>
      <c r="E49" s="3" t="str">
        <f>CONCATENATE(Table2[[#This Row],[NQF_measure_number]],CHAR(10),Table2[[#This Row],[Endorsement]],CHAR(10),Table2[[#This Row],[Endorsed Subtype]])</f>
        <v xml:space="preserve">0453
Endorsed
</v>
      </c>
      <c r="F49" s="3" t="s">
        <v>107</v>
      </c>
      <c r="G49" s="3"/>
      <c r="H49" s="3" t="s">
        <v>388</v>
      </c>
      <c r="I49" s="3"/>
      <c r="J49" s="3" t="s">
        <v>32</v>
      </c>
      <c r="K49" s="3" t="s">
        <v>389</v>
      </c>
      <c r="L49" s="3" t="s">
        <v>390</v>
      </c>
      <c r="M49" s="3" t="s">
        <v>391</v>
      </c>
      <c r="N49" s="3" t="s">
        <v>392</v>
      </c>
      <c r="O49" s="3" t="s">
        <v>37</v>
      </c>
      <c r="P49" s="3" t="s">
        <v>52</v>
      </c>
      <c r="Q49" s="3" t="s">
        <v>384</v>
      </c>
      <c r="R49" s="3" t="s">
        <v>116</v>
      </c>
      <c r="S49" s="3" t="s">
        <v>210</v>
      </c>
      <c r="T49" s="3"/>
      <c r="U49" s="3" t="s">
        <v>393</v>
      </c>
      <c r="V49" s="3" t="s">
        <v>394</v>
      </c>
      <c r="W49" s="3" t="str">
        <f>CONCATENATE(Table2[[#This Row],[Disparities Sensitive]],CHAR(10),Table2[[#This Row],[Patient Reported Outcome]])</f>
        <v xml:space="preserve">
</v>
      </c>
      <c r="X49" s="3"/>
      <c r="Y49" s="3"/>
      <c r="Z49" s="3"/>
      <c r="AA49" s="3" t="s">
        <v>58</v>
      </c>
      <c r="AB49" s="3" t="s">
        <v>146</v>
      </c>
      <c r="AC49" s="135"/>
      <c r="AD49" s="135"/>
      <c r="AE49" s="135"/>
      <c r="AF49" s="31"/>
      <c r="AG49" s="31"/>
    </row>
    <row r="50" spans="1:33" ht="409.5" x14ac:dyDescent="0.25">
      <c r="A50" s="3" t="s">
        <v>395</v>
      </c>
      <c r="B50" s="3"/>
      <c r="C50" s="3" t="s">
        <v>28</v>
      </c>
      <c r="D50" s="3" t="s">
        <v>396</v>
      </c>
      <c r="E50" s="3" t="str">
        <f>CONCATENATE(Table2[[#This Row],[NQF_measure_number]],CHAR(10),Table2[[#This Row],[Endorsement]],CHAR(10),Table2[[#This Row],[Endorsed Subtype]])</f>
        <v xml:space="preserve">0468
Endorsed
</v>
      </c>
      <c r="F50" s="3" t="s">
        <v>107</v>
      </c>
      <c r="G50" s="3"/>
      <c r="H50" s="3" t="s">
        <v>397</v>
      </c>
      <c r="I50" s="3"/>
      <c r="J50" s="3" t="s">
        <v>134</v>
      </c>
      <c r="K50" s="3" t="s">
        <v>398</v>
      </c>
      <c r="L50" s="3" t="s">
        <v>399</v>
      </c>
      <c r="M50" s="3" t="s">
        <v>400</v>
      </c>
      <c r="N50" s="3" t="s">
        <v>401</v>
      </c>
      <c r="O50" s="3" t="s">
        <v>37</v>
      </c>
      <c r="P50" s="3" t="s">
        <v>80</v>
      </c>
      <c r="Q50" s="3" t="s">
        <v>240</v>
      </c>
      <c r="R50" s="3" t="s">
        <v>54</v>
      </c>
      <c r="S50" s="3" t="s">
        <v>55</v>
      </c>
      <c r="T50" s="3"/>
      <c r="U50" s="3" t="s">
        <v>42</v>
      </c>
      <c r="V50" s="3" t="s">
        <v>402</v>
      </c>
      <c r="W50" s="3" t="str">
        <f>CONCATENATE(Table2[[#This Row],[Disparities Sensitive]],CHAR(10),Table2[[#This Row],[Patient Reported Outcome]])</f>
        <v xml:space="preserve">
</v>
      </c>
      <c r="X50" s="3"/>
      <c r="Y50" s="3"/>
      <c r="Z50" s="3"/>
      <c r="AA50" s="3"/>
      <c r="AB50" s="3"/>
      <c r="AC50" s="135"/>
      <c r="AD50" s="135"/>
      <c r="AE50" s="135"/>
      <c r="AF50" s="31"/>
      <c r="AG50" s="31"/>
    </row>
    <row r="51" spans="1:33" ht="330" x14ac:dyDescent="0.25">
      <c r="A51" s="3" t="s">
        <v>403</v>
      </c>
      <c r="B51" s="3"/>
      <c r="C51" s="3" t="s">
        <v>28</v>
      </c>
      <c r="D51" s="3" t="s">
        <v>404</v>
      </c>
      <c r="E51" s="3" t="str">
        <f>CONCATENATE(Table2[[#This Row],[NQF_measure_number]],CHAR(10),Table2[[#This Row],[Endorsement]],CHAR(10),Table2[[#This Row],[Endorsed Subtype]])</f>
        <v xml:space="preserve">0469
Endorsed
</v>
      </c>
      <c r="F51" s="3" t="s">
        <v>107</v>
      </c>
      <c r="G51" s="3"/>
      <c r="H51" s="3" t="s">
        <v>405</v>
      </c>
      <c r="I51" s="3"/>
      <c r="J51" s="3" t="s">
        <v>32</v>
      </c>
      <c r="K51" s="3" t="s">
        <v>406</v>
      </c>
      <c r="L51" s="3" t="s">
        <v>407</v>
      </c>
      <c r="M51" s="3" t="s">
        <v>408</v>
      </c>
      <c r="N51" s="3" t="s">
        <v>409</v>
      </c>
      <c r="O51" s="3" t="s">
        <v>68</v>
      </c>
      <c r="P51" s="3" t="s">
        <v>101</v>
      </c>
      <c r="Q51" s="3" t="s">
        <v>69</v>
      </c>
      <c r="R51" s="3" t="s">
        <v>54</v>
      </c>
      <c r="S51" s="3" t="s">
        <v>70</v>
      </c>
      <c r="T51" s="3"/>
      <c r="U51" s="3" t="s">
        <v>410</v>
      </c>
      <c r="V51" s="3" t="s">
        <v>411</v>
      </c>
      <c r="W51" s="3" t="str">
        <f>CONCATENATE(Table2[[#This Row],[Disparities Sensitive]],CHAR(10),Table2[[#This Row],[Patient Reported Outcome]])</f>
        <v xml:space="preserve">
</v>
      </c>
      <c r="X51" s="3"/>
      <c r="Y51" s="3"/>
      <c r="Z51" s="3" t="s">
        <v>91</v>
      </c>
      <c r="AA51" s="3" t="s">
        <v>412</v>
      </c>
      <c r="AB51" s="3" t="s">
        <v>385</v>
      </c>
      <c r="AC51" s="135"/>
      <c r="AD51" s="135"/>
      <c r="AE51" s="135" t="s">
        <v>1553</v>
      </c>
      <c r="AF51" s="31"/>
      <c r="AG51" s="31"/>
    </row>
    <row r="52" spans="1:33" ht="120" x14ac:dyDescent="0.25">
      <c r="A52" s="3" t="s">
        <v>434</v>
      </c>
      <c r="B52" s="3"/>
      <c r="C52" s="3" t="s">
        <v>28</v>
      </c>
      <c r="D52" s="3" t="s">
        <v>435</v>
      </c>
      <c r="E52" s="3" t="str">
        <f>CONCATENATE(Table2[[#This Row],[NQF_measure_number]],CHAR(10),Table2[[#This Row],[Endorsement]],CHAR(10),Table2[[#This Row],[Endorsed Subtype]])</f>
        <v>0495
Endorsed
Time-Limited</v>
      </c>
      <c r="F52" s="3" t="s">
        <v>107</v>
      </c>
      <c r="G52" s="3" t="s">
        <v>436</v>
      </c>
      <c r="H52" s="3" t="s">
        <v>437</v>
      </c>
      <c r="I52" s="3"/>
      <c r="J52" s="3" t="s">
        <v>134</v>
      </c>
      <c r="K52" s="3" t="s">
        <v>438</v>
      </c>
      <c r="L52" s="3"/>
      <c r="M52" s="3" t="s">
        <v>439</v>
      </c>
      <c r="N52" s="3" t="s">
        <v>440</v>
      </c>
      <c r="O52" s="3" t="s">
        <v>37</v>
      </c>
      <c r="P52" s="3" t="s">
        <v>38</v>
      </c>
      <c r="Q52" s="3" t="s">
        <v>127</v>
      </c>
      <c r="R52" s="3" t="s">
        <v>441</v>
      </c>
      <c r="S52" s="3" t="s">
        <v>210</v>
      </c>
      <c r="T52" s="3"/>
      <c r="U52" s="3" t="s">
        <v>72</v>
      </c>
      <c r="V52" s="3"/>
      <c r="W52" s="3" t="str">
        <f>CONCATENATE(Table2[[#This Row],[Disparities Sensitive]],CHAR(10),Table2[[#This Row],[Patient Reported Outcome]])</f>
        <v xml:space="preserve">
</v>
      </c>
      <c r="X52" s="3"/>
      <c r="Y52" s="3"/>
      <c r="Z52" s="3"/>
      <c r="AA52" s="3"/>
      <c r="AB52" s="3" t="s">
        <v>442</v>
      </c>
      <c r="AC52" s="135"/>
      <c r="AD52" s="135"/>
      <c r="AE52" s="135"/>
      <c r="AF52" s="31"/>
      <c r="AG52" s="31"/>
    </row>
    <row r="53" spans="1:33" ht="120" x14ac:dyDescent="0.25">
      <c r="A53" s="3" t="s">
        <v>443</v>
      </c>
      <c r="B53" s="3"/>
      <c r="C53" s="3" t="s">
        <v>28</v>
      </c>
      <c r="D53" s="3" t="s">
        <v>444</v>
      </c>
      <c r="E53" s="3" t="str">
        <f>CONCATENATE(Table2[[#This Row],[NQF_measure_number]],CHAR(10),Table2[[#This Row],[Endorsement]],CHAR(10),Table2[[#This Row],[Endorsed Subtype]])</f>
        <v>0497
Endorsed
Time-Limited</v>
      </c>
      <c r="F53" s="3" t="s">
        <v>107</v>
      </c>
      <c r="G53" s="3" t="s">
        <v>436</v>
      </c>
      <c r="H53" s="3" t="s">
        <v>445</v>
      </c>
      <c r="I53" s="3"/>
      <c r="J53" s="3" t="s">
        <v>205</v>
      </c>
      <c r="K53" s="3" t="s">
        <v>446</v>
      </c>
      <c r="L53" s="3"/>
      <c r="M53" s="3" t="s">
        <v>447</v>
      </c>
      <c r="N53" s="3" t="s">
        <v>440</v>
      </c>
      <c r="O53" s="3" t="s">
        <v>37</v>
      </c>
      <c r="P53" s="3" t="s">
        <v>38</v>
      </c>
      <c r="Q53" s="3" t="s">
        <v>127</v>
      </c>
      <c r="R53" s="3" t="s">
        <v>441</v>
      </c>
      <c r="S53" s="3" t="s">
        <v>210</v>
      </c>
      <c r="T53" s="3"/>
      <c r="U53" s="3" t="s">
        <v>72</v>
      </c>
      <c r="V53" s="3"/>
      <c r="W53" s="3" t="str">
        <f>CONCATENATE(Table2[[#This Row],[Disparities Sensitive]],CHAR(10),Table2[[#This Row],[Patient Reported Outcome]])</f>
        <v xml:space="preserve">
</v>
      </c>
      <c r="X53" s="3"/>
      <c r="Y53" s="3"/>
      <c r="Z53" s="3"/>
      <c r="AA53" s="3"/>
      <c r="AB53" s="3" t="s">
        <v>442</v>
      </c>
      <c r="AC53" s="135"/>
      <c r="AD53" s="135"/>
      <c r="AE53" s="135"/>
      <c r="AF53" s="31"/>
      <c r="AG53" s="31"/>
    </row>
    <row r="54" spans="1:33" ht="409.5" x14ac:dyDescent="0.25">
      <c r="A54" s="3" t="s">
        <v>448</v>
      </c>
      <c r="B54" s="3"/>
      <c r="C54" s="3" t="s">
        <v>28</v>
      </c>
      <c r="D54" s="3" t="s">
        <v>449</v>
      </c>
      <c r="E54" s="3" t="str">
        <f>CONCATENATE(Table2[[#This Row],[NQF_measure_number]],CHAR(10),Table2[[#This Row],[Endorsement]],CHAR(10),Table2[[#This Row],[Endorsed Subtype]])</f>
        <v xml:space="preserve">0505
Endorsed
</v>
      </c>
      <c r="F54" s="3" t="s">
        <v>107</v>
      </c>
      <c r="G54" s="3"/>
      <c r="H54" s="3" t="s">
        <v>450</v>
      </c>
      <c r="I54" s="3"/>
      <c r="J54" s="3" t="s">
        <v>134</v>
      </c>
      <c r="K54" s="3" t="s">
        <v>451</v>
      </c>
      <c r="L54" s="3" t="s">
        <v>452</v>
      </c>
      <c r="M54" s="3" t="s">
        <v>453</v>
      </c>
      <c r="N54" s="3" t="s">
        <v>454</v>
      </c>
      <c r="O54" s="3" t="s">
        <v>455</v>
      </c>
      <c r="P54" s="3" t="s">
        <v>38</v>
      </c>
      <c r="Q54" s="3" t="s">
        <v>283</v>
      </c>
      <c r="R54" s="3" t="s">
        <v>54</v>
      </c>
      <c r="S54" s="3" t="s">
        <v>55</v>
      </c>
      <c r="T54" s="3"/>
      <c r="U54" s="3" t="s">
        <v>273</v>
      </c>
      <c r="V54" s="3" t="s">
        <v>456</v>
      </c>
      <c r="W54" s="3" t="str">
        <f>CONCATENATE(Table2[[#This Row],[Disparities Sensitive]],CHAR(10),Table2[[#This Row],[Patient Reported Outcome]])</f>
        <v xml:space="preserve">
</v>
      </c>
      <c r="X54" s="3"/>
      <c r="Y54" s="3"/>
      <c r="Z54" s="3"/>
      <c r="AA54" s="3"/>
      <c r="AB54" s="3" t="s">
        <v>275</v>
      </c>
      <c r="AC54" s="135"/>
      <c r="AD54" s="135"/>
      <c r="AE54" s="135"/>
      <c r="AF54" s="31"/>
      <c r="AG54" s="31"/>
    </row>
    <row r="55" spans="1:33" ht="409.5" x14ac:dyDescent="0.25">
      <c r="A55" s="3" t="s">
        <v>457</v>
      </c>
      <c r="B55" s="3"/>
      <c r="C55" s="3" t="s">
        <v>28</v>
      </c>
      <c r="D55" s="3" t="s">
        <v>458</v>
      </c>
      <c r="E55" s="3" t="str">
        <f>CONCATENATE(Table2[[#This Row],[NQF_measure_number]],CHAR(10),Table2[[#This Row],[Endorsement]],CHAR(10),Table2[[#This Row],[Endorsed Subtype]])</f>
        <v xml:space="preserve">0506
Endorsed
</v>
      </c>
      <c r="F55" s="3" t="s">
        <v>107</v>
      </c>
      <c r="G55" s="3"/>
      <c r="H55" s="3" t="s">
        <v>459</v>
      </c>
      <c r="I55" s="3"/>
      <c r="J55" s="3" t="s">
        <v>134</v>
      </c>
      <c r="K55" s="3" t="s">
        <v>460</v>
      </c>
      <c r="L55" s="3" t="s">
        <v>461</v>
      </c>
      <c r="M55" s="3" t="s">
        <v>462</v>
      </c>
      <c r="N55" s="3" t="s">
        <v>463</v>
      </c>
      <c r="O55" s="3" t="s">
        <v>37</v>
      </c>
      <c r="P55" s="3" t="s">
        <v>38</v>
      </c>
      <c r="Q55" s="3" t="s">
        <v>283</v>
      </c>
      <c r="R55" s="3" t="s">
        <v>54</v>
      </c>
      <c r="S55" s="3" t="s">
        <v>55</v>
      </c>
      <c r="T55" s="3"/>
      <c r="U55" s="3" t="s">
        <v>273</v>
      </c>
      <c r="V55" s="3" t="s">
        <v>464</v>
      </c>
      <c r="W55" s="3" t="str">
        <f>CONCATENATE(Table2[[#This Row],[Disparities Sensitive]],CHAR(10),Table2[[#This Row],[Patient Reported Outcome]])</f>
        <v xml:space="preserve">
</v>
      </c>
      <c r="X55" s="3"/>
      <c r="Y55" s="3"/>
      <c r="Z55" s="3"/>
      <c r="AA55" s="3"/>
      <c r="AB55" s="3" t="s">
        <v>275</v>
      </c>
      <c r="AC55" s="135"/>
      <c r="AD55" s="135"/>
      <c r="AE55" s="135"/>
      <c r="AF55" s="31"/>
      <c r="AG55" s="31"/>
    </row>
    <row r="56" spans="1:33" ht="409.5" x14ac:dyDescent="0.25">
      <c r="A56" s="3" t="s">
        <v>465</v>
      </c>
      <c r="B56" s="3"/>
      <c r="C56" s="3" t="s">
        <v>28</v>
      </c>
      <c r="D56" s="3" t="s">
        <v>466</v>
      </c>
      <c r="E56" s="3" t="str">
        <f>CONCATENATE(Table2[[#This Row],[NQF_measure_number]],CHAR(10),Table2[[#This Row],[Endorsement]],CHAR(10),Table2[[#This Row],[Endorsed Subtype]])</f>
        <v xml:space="preserve">0527
Endorsed
</v>
      </c>
      <c r="F56" s="3" t="s">
        <v>107</v>
      </c>
      <c r="G56" s="3"/>
      <c r="H56" s="3" t="s">
        <v>467</v>
      </c>
      <c r="I56" s="3"/>
      <c r="J56" s="3" t="s">
        <v>32</v>
      </c>
      <c r="K56" s="3" t="s">
        <v>468</v>
      </c>
      <c r="L56" s="3" t="s">
        <v>469</v>
      </c>
      <c r="M56" s="3" t="s">
        <v>470</v>
      </c>
      <c r="N56" s="3" t="s">
        <v>471</v>
      </c>
      <c r="O56" s="3" t="s">
        <v>37</v>
      </c>
      <c r="P56" s="3" t="s">
        <v>52</v>
      </c>
      <c r="Q56" s="3" t="s">
        <v>472</v>
      </c>
      <c r="R56" s="3" t="s">
        <v>116</v>
      </c>
      <c r="S56" s="3" t="s">
        <v>473</v>
      </c>
      <c r="T56" s="3"/>
      <c r="U56" s="3" t="s">
        <v>393</v>
      </c>
      <c r="V56" s="3" t="s">
        <v>57</v>
      </c>
      <c r="W56" s="3" t="str">
        <f>CONCATENATE(Table2[[#This Row],[Disparities Sensitive]],CHAR(10),Table2[[#This Row],[Patient Reported Outcome]])</f>
        <v xml:space="preserve">
</v>
      </c>
      <c r="X56" s="3"/>
      <c r="Y56" s="3"/>
      <c r="Z56" s="3"/>
      <c r="AA56" s="3" t="s">
        <v>58</v>
      </c>
      <c r="AB56" s="3" t="s">
        <v>146</v>
      </c>
      <c r="AC56" s="135" t="s">
        <v>1551</v>
      </c>
      <c r="AD56" s="135"/>
      <c r="AE56" s="135"/>
      <c r="AF56" s="31"/>
      <c r="AG56" s="31"/>
    </row>
    <row r="57" spans="1:33" ht="409.5" x14ac:dyDescent="0.25">
      <c r="A57" s="3" t="s">
        <v>474</v>
      </c>
      <c r="B57" s="3"/>
      <c r="C57" s="3" t="s">
        <v>28</v>
      </c>
      <c r="D57" s="3" t="s">
        <v>475</v>
      </c>
      <c r="E57" s="3" t="str">
        <f>CONCATENATE(Table2[[#This Row],[NQF_measure_number]],CHAR(10),Table2[[#This Row],[Endorsement]],CHAR(10),Table2[[#This Row],[Endorsed Subtype]])</f>
        <v xml:space="preserve">0528
Endorsed
</v>
      </c>
      <c r="F57" s="3" t="s">
        <v>107</v>
      </c>
      <c r="G57" s="3"/>
      <c r="H57" s="3" t="s">
        <v>476</v>
      </c>
      <c r="I57" s="3"/>
      <c r="J57" s="3" t="s">
        <v>32</v>
      </c>
      <c r="K57" s="3" t="s">
        <v>477</v>
      </c>
      <c r="L57" s="3" t="s">
        <v>478</v>
      </c>
      <c r="M57" s="3" t="s">
        <v>479</v>
      </c>
      <c r="N57" s="3" t="s">
        <v>480</v>
      </c>
      <c r="O57" s="3" t="s">
        <v>37</v>
      </c>
      <c r="P57" s="3" t="s">
        <v>52</v>
      </c>
      <c r="Q57" s="3" t="s">
        <v>472</v>
      </c>
      <c r="R57" s="3" t="s">
        <v>116</v>
      </c>
      <c r="S57" s="3" t="s">
        <v>473</v>
      </c>
      <c r="T57" s="3"/>
      <c r="U57" s="3" t="s">
        <v>481</v>
      </c>
      <c r="V57" s="3" t="s">
        <v>57</v>
      </c>
      <c r="W57" s="3" t="str">
        <f>CONCATENATE(Table2[[#This Row],[Disparities Sensitive]],CHAR(10),Table2[[#This Row],[Patient Reported Outcome]])</f>
        <v xml:space="preserve">
</v>
      </c>
      <c r="X57" s="3"/>
      <c r="Y57" s="3"/>
      <c r="Z57" s="3"/>
      <c r="AA57" s="3" t="s">
        <v>58</v>
      </c>
      <c r="AB57" s="3" t="s">
        <v>146</v>
      </c>
      <c r="AC57" s="135"/>
      <c r="AD57" s="135"/>
      <c r="AE57" s="135"/>
      <c r="AF57" s="31"/>
      <c r="AG57" s="31"/>
    </row>
    <row r="58" spans="1:33" ht="409.5" x14ac:dyDescent="0.25">
      <c r="A58" s="3" t="s">
        <v>482</v>
      </c>
      <c r="B58" s="3"/>
      <c r="C58" s="3" t="s">
        <v>28</v>
      </c>
      <c r="D58" s="3" t="s">
        <v>483</v>
      </c>
      <c r="E58" s="3" t="str">
        <f>CONCATENATE(Table2[[#This Row],[NQF_measure_number]],CHAR(10),Table2[[#This Row],[Endorsement]],CHAR(10),Table2[[#This Row],[Endorsed Subtype]])</f>
        <v xml:space="preserve">0529
Endorsed
</v>
      </c>
      <c r="F58" s="3" t="s">
        <v>107</v>
      </c>
      <c r="G58" s="3"/>
      <c r="H58" s="3" t="s">
        <v>484</v>
      </c>
      <c r="I58" s="3"/>
      <c r="J58" s="3" t="s">
        <v>32</v>
      </c>
      <c r="K58" s="3" t="s">
        <v>485</v>
      </c>
      <c r="L58" s="3" t="s">
        <v>486</v>
      </c>
      <c r="M58" s="3" t="s">
        <v>487</v>
      </c>
      <c r="N58" s="3" t="s">
        <v>488</v>
      </c>
      <c r="O58" s="3" t="s">
        <v>37</v>
      </c>
      <c r="P58" s="3" t="s">
        <v>52</v>
      </c>
      <c r="Q58" s="3" t="s">
        <v>472</v>
      </c>
      <c r="R58" s="3" t="s">
        <v>116</v>
      </c>
      <c r="S58" s="3" t="s">
        <v>473</v>
      </c>
      <c r="T58" s="3"/>
      <c r="U58" s="3" t="s">
        <v>211</v>
      </c>
      <c r="V58" s="3" t="s">
        <v>57</v>
      </c>
      <c r="W58" s="3" t="str">
        <f>CONCATENATE(Table2[[#This Row],[Disparities Sensitive]],CHAR(10),Table2[[#This Row],[Patient Reported Outcome]])</f>
        <v xml:space="preserve">
</v>
      </c>
      <c r="X58" s="3"/>
      <c r="Y58" s="3"/>
      <c r="Z58" s="3" t="s">
        <v>91</v>
      </c>
      <c r="AA58" s="3" t="s">
        <v>58</v>
      </c>
      <c r="AB58" s="3" t="s">
        <v>146</v>
      </c>
      <c r="AC58" s="135"/>
      <c r="AD58" s="135"/>
      <c r="AE58" s="135"/>
      <c r="AF58" s="31"/>
      <c r="AG58" s="31"/>
    </row>
    <row r="59" spans="1:33" ht="105" x14ac:dyDescent="0.25">
      <c r="A59" s="3" t="s">
        <v>489</v>
      </c>
      <c r="B59" s="3"/>
      <c r="C59" s="3" t="s">
        <v>28</v>
      </c>
      <c r="D59" s="3" t="s">
        <v>490</v>
      </c>
      <c r="E59" s="3" t="str">
        <f>CONCATENATE(Table2[[#This Row],[NQF_measure_number]],CHAR(10),Table2[[#This Row],[Endorsement]],CHAR(10),Table2[[#This Row],[Endorsed Subtype]])</f>
        <v xml:space="preserve">0531
Endorsed
</v>
      </c>
      <c r="F59" s="3" t="s">
        <v>107</v>
      </c>
      <c r="G59" s="3"/>
      <c r="H59" s="3" t="s">
        <v>491</v>
      </c>
      <c r="I59" s="3"/>
      <c r="J59" s="3" t="s">
        <v>226</v>
      </c>
      <c r="K59" s="3" t="s">
        <v>492</v>
      </c>
      <c r="L59" s="3" t="s">
        <v>493</v>
      </c>
      <c r="M59" s="3" t="s">
        <v>494</v>
      </c>
      <c r="N59" s="3" t="s">
        <v>495</v>
      </c>
      <c r="O59" s="3" t="s">
        <v>207</v>
      </c>
      <c r="P59" s="3" t="s">
        <v>80</v>
      </c>
      <c r="Q59" s="3" t="s">
        <v>496</v>
      </c>
      <c r="R59" s="3" t="s">
        <v>116</v>
      </c>
      <c r="S59" s="3" t="s">
        <v>210</v>
      </c>
      <c r="T59" s="3"/>
      <c r="U59" s="3" t="s">
        <v>497</v>
      </c>
      <c r="V59" s="3"/>
      <c r="W59" s="3" t="str">
        <f>CONCATENATE(Table2[[#This Row],[Disparities Sensitive]],CHAR(10),Table2[[#This Row],[Patient Reported Outcome]])</f>
        <v xml:space="preserve">
</v>
      </c>
      <c r="X59" s="3"/>
      <c r="Y59" s="3"/>
      <c r="Z59" s="3"/>
      <c r="AA59" s="3" t="s">
        <v>498</v>
      </c>
      <c r="AB59" s="3" t="s">
        <v>284</v>
      </c>
      <c r="AC59" s="135"/>
      <c r="AD59" s="135"/>
      <c r="AE59" s="135"/>
      <c r="AF59" s="31"/>
      <c r="AG59" s="31"/>
    </row>
    <row r="60" spans="1:33" ht="409.5" x14ac:dyDescent="0.25">
      <c r="A60" s="3" t="s">
        <v>499</v>
      </c>
      <c r="B60" s="3"/>
      <c r="C60" s="3" t="s">
        <v>28</v>
      </c>
      <c r="D60" s="3" t="s">
        <v>500</v>
      </c>
      <c r="E60" s="3" t="str">
        <f>CONCATENATE(Table2[[#This Row],[NQF_measure_number]],CHAR(10),Table2[[#This Row],[Endorsement]],CHAR(10),Table2[[#This Row],[Endorsed Subtype]])</f>
        <v xml:space="preserve">0639
Endorsed
</v>
      </c>
      <c r="F60" s="3" t="s">
        <v>107</v>
      </c>
      <c r="G60" s="3"/>
      <c r="H60" s="3" t="s">
        <v>501</v>
      </c>
      <c r="I60" s="3"/>
      <c r="J60" s="3" t="s">
        <v>32</v>
      </c>
      <c r="K60" s="3" t="s">
        <v>502</v>
      </c>
      <c r="L60" s="3" t="s">
        <v>503</v>
      </c>
      <c r="M60" s="3" t="s">
        <v>504</v>
      </c>
      <c r="N60" s="3" t="s">
        <v>505</v>
      </c>
      <c r="O60" s="3" t="s">
        <v>37</v>
      </c>
      <c r="P60" s="3" t="s">
        <v>52</v>
      </c>
      <c r="Q60" s="3" t="s">
        <v>506</v>
      </c>
      <c r="R60" s="3" t="s">
        <v>54</v>
      </c>
      <c r="S60" s="3" t="s">
        <v>257</v>
      </c>
      <c r="T60" s="3"/>
      <c r="U60" s="3" t="s">
        <v>72</v>
      </c>
      <c r="V60" s="3"/>
      <c r="W60" s="3" t="str">
        <f>CONCATENATE(Table2[[#This Row],[Disparities Sensitive]],CHAR(10),Table2[[#This Row],[Patient Reported Outcome]])</f>
        <v xml:space="preserve">
</v>
      </c>
      <c r="X60" s="3"/>
      <c r="Y60" s="3"/>
      <c r="Z60" s="3"/>
      <c r="AA60" s="3" t="s">
        <v>507</v>
      </c>
      <c r="AB60" s="3" t="s">
        <v>508</v>
      </c>
      <c r="AC60" s="135"/>
      <c r="AD60" s="135"/>
      <c r="AE60" s="135"/>
      <c r="AF60" s="31"/>
      <c r="AG60" s="31"/>
    </row>
    <row r="61" spans="1:33" ht="409.5" x14ac:dyDescent="0.25">
      <c r="A61" s="3" t="s">
        <v>509</v>
      </c>
      <c r="B61" s="3"/>
      <c r="C61" s="3" t="s">
        <v>28</v>
      </c>
      <c r="D61" s="3" t="s">
        <v>510</v>
      </c>
      <c r="E61" s="3" t="str">
        <f>CONCATENATE(Table2[[#This Row],[NQF_measure_number]],CHAR(10),Table2[[#This Row],[Endorsement]],CHAR(10),Table2[[#This Row],[Endorsed Subtype]])</f>
        <v xml:space="preserve">0753
Endorsed
</v>
      </c>
      <c r="F61" s="3" t="s">
        <v>107</v>
      </c>
      <c r="G61" s="3"/>
      <c r="H61" s="3" t="s">
        <v>511</v>
      </c>
      <c r="I61" s="3"/>
      <c r="J61" s="3" t="s">
        <v>134</v>
      </c>
      <c r="K61" s="3" t="s">
        <v>512</v>
      </c>
      <c r="L61" s="3" t="s">
        <v>513</v>
      </c>
      <c r="M61" s="3" t="s">
        <v>514</v>
      </c>
      <c r="N61" s="3" t="s">
        <v>515</v>
      </c>
      <c r="O61" s="3" t="s">
        <v>155</v>
      </c>
      <c r="P61" s="3" t="s">
        <v>80</v>
      </c>
      <c r="Q61" s="3" t="s">
        <v>516</v>
      </c>
      <c r="R61" s="3" t="s">
        <v>116</v>
      </c>
      <c r="S61" s="3" t="s">
        <v>517</v>
      </c>
      <c r="T61" s="3"/>
      <c r="U61" s="3" t="s">
        <v>518</v>
      </c>
      <c r="V61" s="3" t="s">
        <v>519</v>
      </c>
      <c r="W61" s="3" t="str">
        <f>CONCATENATE(Table2[[#This Row],[Disparities Sensitive]],CHAR(10),Table2[[#This Row],[Patient Reported Outcome]])</f>
        <v xml:space="preserve">
</v>
      </c>
      <c r="X61" s="3"/>
      <c r="Y61" s="3"/>
      <c r="Z61" s="3" t="s">
        <v>91</v>
      </c>
      <c r="AA61" s="3"/>
      <c r="AB61" s="3" t="s">
        <v>520</v>
      </c>
      <c r="AC61" s="135"/>
      <c r="AD61" s="135"/>
      <c r="AE61" s="135"/>
      <c r="AF61" s="31"/>
      <c r="AG61" s="31"/>
    </row>
    <row r="62" spans="1:33" ht="409.5" x14ac:dyDescent="0.25">
      <c r="A62" s="3" t="s">
        <v>521</v>
      </c>
      <c r="B62" s="3"/>
      <c r="C62" s="3" t="s">
        <v>28</v>
      </c>
      <c r="D62" s="3" t="s">
        <v>522</v>
      </c>
      <c r="E62" s="3" t="str">
        <f>CONCATENATE(Table2[[#This Row],[NQF_measure_number]],CHAR(10),Table2[[#This Row],[Endorsement]],CHAR(10),Table2[[#This Row],[Endorsed Subtype]])</f>
        <v xml:space="preserve">1550
Endorsed
</v>
      </c>
      <c r="F62" s="3" t="s">
        <v>107</v>
      </c>
      <c r="G62" s="3"/>
      <c r="H62" s="3" t="s">
        <v>523</v>
      </c>
      <c r="I62" s="3"/>
      <c r="J62" s="3" t="s">
        <v>134</v>
      </c>
      <c r="K62" s="3" t="s">
        <v>524</v>
      </c>
      <c r="L62" s="3" t="s">
        <v>525</v>
      </c>
      <c r="M62" s="3" t="s">
        <v>526</v>
      </c>
      <c r="N62" s="3" t="s">
        <v>527</v>
      </c>
      <c r="O62" s="3" t="s">
        <v>37</v>
      </c>
      <c r="P62" s="3" t="s">
        <v>80</v>
      </c>
      <c r="Q62" s="3" t="s">
        <v>283</v>
      </c>
      <c r="R62" s="3" t="s">
        <v>54</v>
      </c>
      <c r="S62" s="3" t="s">
        <v>55</v>
      </c>
      <c r="T62" s="3"/>
      <c r="U62" s="3" t="s">
        <v>118</v>
      </c>
      <c r="V62" s="3"/>
      <c r="W62" s="3" t="str">
        <f>CONCATENATE(Table2[[#This Row],[Disparities Sensitive]],CHAR(10),Table2[[#This Row],[Patient Reported Outcome]])</f>
        <v xml:space="preserve">
</v>
      </c>
      <c r="X62" s="3"/>
      <c r="Y62" s="3"/>
      <c r="Z62" s="3"/>
      <c r="AA62" s="3" t="s">
        <v>231</v>
      </c>
      <c r="AB62" s="3" t="s">
        <v>385</v>
      </c>
      <c r="AC62" s="135"/>
      <c r="AD62" s="135"/>
      <c r="AE62" s="135" t="s">
        <v>1553</v>
      </c>
      <c r="AF62" s="31"/>
      <c r="AG62" s="31"/>
    </row>
    <row r="63" spans="1:33" ht="409.5" x14ac:dyDescent="0.25">
      <c r="A63" s="3" t="s">
        <v>528</v>
      </c>
      <c r="B63" s="3"/>
      <c r="C63" s="3" t="s">
        <v>28</v>
      </c>
      <c r="D63" s="3" t="s">
        <v>529</v>
      </c>
      <c r="E63" s="3" t="str">
        <f>CONCATENATE(Table2[[#This Row],[NQF_measure_number]],CHAR(10),Table2[[#This Row],[Endorsement]],CHAR(10),Table2[[#This Row],[Endorsed Subtype]])</f>
        <v xml:space="preserve">1551
Endorsed
</v>
      </c>
      <c r="F63" s="3" t="s">
        <v>107</v>
      </c>
      <c r="G63" s="3"/>
      <c r="H63" s="3" t="s">
        <v>530</v>
      </c>
      <c r="I63" s="3"/>
      <c r="J63" s="3" t="s">
        <v>134</v>
      </c>
      <c r="K63" s="3" t="s">
        <v>531</v>
      </c>
      <c r="L63" s="3" t="s">
        <v>532</v>
      </c>
      <c r="M63" s="3" t="s">
        <v>533</v>
      </c>
      <c r="N63" s="3" t="s">
        <v>534</v>
      </c>
      <c r="O63" s="3" t="s">
        <v>535</v>
      </c>
      <c r="P63" s="3" t="s">
        <v>38</v>
      </c>
      <c r="Q63" s="3" t="s">
        <v>283</v>
      </c>
      <c r="R63" s="3" t="s">
        <v>54</v>
      </c>
      <c r="S63" s="3" t="s">
        <v>55</v>
      </c>
      <c r="T63" s="3"/>
      <c r="U63" s="3" t="s">
        <v>273</v>
      </c>
      <c r="V63" s="3"/>
      <c r="W63" s="3" t="str">
        <f>CONCATENATE(Table2[[#This Row],[Disparities Sensitive]],CHAR(10),Table2[[#This Row],[Patient Reported Outcome]])</f>
        <v xml:space="preserve">
</v>
      </c>
      <c r="X63" s="3"/>
      <c r="Y63" s="3"/>
      <c r="Z63" s="3"/>
      <c r="AA63" s="3" t="s">
        <v>231</v>
      </c>
      <c r="AB63" s="3" t="s">
        <v>275</v>
      </c>
      <c r="AC63" s="135"/>
      <c r="AD63" s="135"/>
      <c r="AE63" s="135"/>
      <c r="AF63" s="31"/>
      <c r="AG63" s="31"/>
    </row>
    <row r="64" spans="1:33" ht="330" x14ac:dyDescent="0.25">
      <c r="A64" s="3" t="s">
        <v>536</v>
      </c>
      <c r="B64" s="3"/>
      <c r="C64" s="3" t="s">
        <v>28</v>
      </c>
      <c r="D64" s="3" t="s">
        <v>537</v>
      </c>
      <c r="E64" s="3" t="str">
        <f>CONCATENATE(Table2[[#This Row],[NQF_measure_number]],CHAR(10),Table2[[#This Row],[Endorsement]],CHAR(10),Table2[[#This Row],[Endorsed Subtype]])</f>
        <v xml:space="preserve">1653
Endorsed
</v>
      </c>
      <c r="F64" s="3" t="s">
        <v>107</v>
      </c>
      <c r="G64" s="3"/>
      <c r="H64" s="3" t="s">
        <v>538</v>
      </c>
      <c r="I64" s="3"/>
      <c r="J64" s="3" t="s">
        <v>32</v>
      </c>
      <c r="K64" s="3" t="s">
        <v>539</v>
      </c>
      <c r="L64" s="3" t="s">
        <v>540</v>
      </c>
      <c r="M64" s="3" t="s">
        <v>541</v>
      </c>
      <c r="N64" s="3" t="s">
        <v>542</v>
      </c>
      <c r="O64" s="3" t="s">
        <v>37</v>
      </c>
      <c r="P64" s="3" t="s">
        <v>52</v>
      </c>
      <c r="Q64" s="3" t="s">
        <v>53</v>
      </c>
      <c r="R64" s="3" t="s">
        <v>543</v>
      </c>
      <c r="S64" s="3" t="s">
        <v>544</v>
      </c>
      <c r="T64" s="3"/>
      <c r="U64" s="3" t="s">
        <v>118</v>
      </c>
      <c r="V64" s="3"/>
      <c r="W64" s="3" t="str">
        <f>CONCATENATE(Table2[[#This Row],[Disparities Sensitive]],CHAR(10),Table2[[#This Row],[Patient Reported Outcome]])</f>
        <v xml:space="preserve">Disparities Sensitive
</v>
      </c>
      <c r="X64" s="3" t="s">
        <v>22</v>
      </c>
      <c r="Y64" s="3"/>
      <c r="Z64" s="3"/>
      <c r="AA64" s="3" t="s">
        <v>58</v>
      </c>
      <c r="AB64" s="3" t="s">
        <v>545</v>
      </c>
      <c r="AC64" s="135"/>
      <c r="AD64" s="135"/>
      <c r="AE64" s="135"/>
      <c r="AF64" s="31"/>
      <c r="AG64" s="31"/>
    </row>
    <row r="65" spans="1:33" ht="300" x14ac:dyDescent="0.25">
      <c r="A65" s="3" t="s">
        <v>546</v>
      </c>
      <c r="B65" s="3"/>
      <c r="C65" s="3" t="s">
        <v>28</v>
      </c>
      <c r="D65" s="3" t="s">
        <v>547</v>
      </c>
      <c r="E65" s="3" t="str">
        <f>CONCATENATE(Table2[[#This Row],[NQF_measure_number]],CHAR(10),Table2[[#This Row],[Endorsement]],CHAR(10),Table2[[#This Row],[Endorsed Subtype]])</f>
        <v xml:space="preserve">1659
Endorsed
</v>
      </c>
      <c r="F65" s="3" t="s">
        <v>107</v>
      </c>
      <c r="G65" s="3"/>
      <c r="H65" s="3" t="s">
        <v>548</v>
      </c>
      <c r="I65" s="3" t="s">
        <v>63</v>
      </c>
      <c r="J65" s="3" t="s">
        <v>32</v>
      </c>
      <c r="K65" s="3" t="s">
        <v>549</v>
      </c>
      <c r="L65" s="3" t="s">
        <v>550</v>
      </c>
      <c r="M65" s="3" t="s">
        <v>551</v>
      </c>
      <c r="N65" s="3" t="s">
        <v>552</v>
      </c>
      <c r="O65" s="3" t="s">
        <v>37</v>
      </c>
      <c r="P65" s="3" t="s">
        <v>52</v>
      </c>
      <c r="Q65" s="3" t="s">
        <v>53</v>
      </c>
      <c r="R65" s="3" t="s">
        <v>543</v>
      </c>
      <c r="S65" s="3" t="s">
        <v>544</v>
      </c>
      <c r="T65" s="3" t="s">
        <v>553</v>
      </c>
      <c r="U65" s="3" t="s">
        <v>42</v>
      </c>
      <c r="V65" s="3"/>
      <c r="W65" s="3" t="str">
        <f>CONCATENATE(Table2[[#This Row],[Disparities Sensitive]],CHAR(10),Table2[[#This Row],[Patient Reported Outcome]])</f>
        <v xml:space="preserve">Disparities Sensitive
</v>
      </c>
      <c r="X65" s="3" t="s">
        <v>22</v>
      </c>
      <c r="Y65" s="3"/>
      <c r="Z65" s="3" t="s">
        <v>554</v>
      </c>
      <c r="AA65" s="3" t="s">
        <v>58</v>
      </c>
      <c r="AB65" s="3" t="s">
        <v>385</v>
      </c>
      <c r="AC65" s="135"/>
      <c r="AD65" s="135"/>
      <c r="AE65" s="135"/>
      <c r="AF65" s="31"/>
      <c r="AG65" s="31"/>
    </row>
    <row r="66" spans="1:33" ht="409.5" x14ac:dyDescent="0.25">
      <c r="A66" s="3" t="s">
        <v>555</v>
      </c>
      <c r="B66" s="3"/>
      <c r="C66" s="3" t="s">
        <v>28</v>
      </c>
      <c r="D66" s="3" t="s">
        <v>556</v>
      </c>
      <c r="E66" s="3" t="str">
        <f>CONCATENATE(Table2[[#This Row],[NQF_measure_number]],CHAR(10),Table2[[#This Row],[Endorsement]],CHAR(10),Table2[[#This Row],[Endorsed Subtype]])</f>
        <v xml:space="preserve">1716
Endorsed
</v>
      </c>
      <c r="F66" s="3" t="s">
        <v>107</v>
      </c>
      <c r="G66" s="3"/>
      <c r="H66" s="3" t="s">
        <v>557</v>
      </c>
      <c r="I66" s="3" t="s">
        <v>63</v>
      </c>
      <c r="J66" s="3" t="s">
        <v>134</v>
      </c>
      <c r="K66" s="3" t="s">
        <v>558</v>
      </c>
      <c r="L66" s="3" t="s">
        <v>559</v>
      </c>
      <c r="M66" s="3" t="s">
        <v>560</v>
      </c>
      <c r="N66" s="3" t="s">
        <v>561</v>
      </c>
      <c r="O66" s="3" t="s">
        <v>155</v>
      </c>
      <c r="P66" s="3" t="s">
        <v>80</v>
      </c>
      <c r="Q66" s="3" t="s">
        <v>562</v>
      </c>
      <c r="R66" s="3" t="s">
        <v>563</v>
      </c>
      <c r="S66" s="3" t="s">
        <v>564</v>
      </c>
      <c r="T66" s="3" t="s">
        <v>565</v>
      </c>
      <c r="U66" s="3" t="s">
        <v>566</v>
      </c>
      <c r="V66" s="3" t="s">
        <v>567</v>
      </c>
      <c r="W66" s="3" t="str">
        <f>CONCATENATE(Table2[[#This Row],[Disparities Sensitive]],CHAR(10),Table2[[#This Row],[Patient Reported Outcome]])</f>
        <v xml:space="preserve">
</v>
      </c>
      <c r="X66" s="3"/>
      <c r="Y66" s="3"/>
      <c r="Z66" s="3" t="s">
        <v>91</v>
      </c>
      <c r="AA66" s="3"/>
      <c r="AB66" s="3" t="s">
        <v>568</v>
      </c>
      <c r="AC66" s="135"/>
      <c r="AD66" s="135"/>
      <c r="AE66" s="135" t="s">
        <v>1554</v>
      </c>
      <c r="AF66" s="31"/>
      <c r="AG66" s="31"/>
    </row>
    <row r="67" spans="1:33" ht="409.5" x14ac:dyDescent="0.25">
      <c r="A67" s="3" t="s">
        <v>569</v>
      </c>
      <c r="B67" s="3"/>
      <c r="C67" s="3" t="s">
        <v>28</v>
      </c>
      <c r="D67" s="3" t="s">
        <v>570</v>
      </c>
      <c r="E67" s="3" t="str">
        <f>CONCATENATE(Table2[[#This Row],[NQF_measure_number]],CHAR(10),Table2[[#This Row],[Endorsement]],CHAR(10),Table2[[#This Row],[Endorsed Subtype]])</f>
        <v xml:space="preserve">1717
Endorsed
</v>
      </c>
      <c r="F67" s="3" t="s">
        <v>107</v>
      </c>
      <c r="G67" s="3"/>
      <c r="H67" s="3" t="s">
        <v>571</v>
      </c>
      <c r="I67" s="3" t="s">
        <v>63</v>
      </c>
      <c r="J67" s="3" t="s">
        <v>134</v>
      </c>
      <c r="K67" s="3" t="s">
        <v>572</v>
      </c>
      <c r="L67" s="3" t="s">
        <v>573</v>
      </c>
      <c r="M67" s="3" t="s">
        <v>574</v>
      </c>
      <c r="N67" s="3" t="s">
        <v>575</v>
      </c>
      <c r="O67" s="3" t="s">
        <v>155</v>
      </c>
      <c r="P67" s="3" t="s">
        <v>80</v>
      </c>
      <c r="Q67" s="3" t="s">
        <v>562</v>
      </c>
      <c r="R67" s="3" t="s">
        <v>563</v>
      </c>
      <c r="S67" s="3" t="s">
        <v>564</v>
      </c>
      <c r="T67" s="3" t="s">
        <v>565</v>
      </c>
      <c r="U67" s="3" t="s">
        <v>566</v>
      </c>
      <c r="V67" s="3" t="s">
        <v>567</v>
      </c>
      <c r="W67" s="3" t="str">
        <f>CONCATENATE(Table2[[#This Row],[Disparities Sensitive]],CHAR(10),Table2[[#This Row],[Patient Reported Outcome]])</f>
        <v xml:space="preserve">
</v>
      </c>
      <c r="X67" s="3"/>
      <c r="Y67" s="3"/>
      <c r="Z67" s="3" t="s">
        <v>91</v>
      </c>
      <c r="AA67" s="3"/>
      <c r="AB67" s="3" t="s">
        <v>568</v>
      </c>
      <c r="AC67" s="135"/>
      <c r="AD67" s="135"/>
      <c r="AE67" s="135" t="s">
        <v>1554</v>
      </c>
      <c r="AF67" s="31"/>
      <c r="AG67" s="31"/>
    </row>
    <row r="68" spans="1:33" ht="409.5" x14ac:dyDescent="0.25">
      <c r="A68" s="3" t="s">
        <v>576</v>
      </c>
      <c r="B68" s="3"/>
      <c r="C68" s="3" t="s">
        <v>28</v>
      </c>
      <c r="D68" s="3" t="s">
        <v>577</v>
      </c>
      <c r="E68" s="3" t="str">
        <f>CONCATENATE(Table2[[#This Row],[NQF_measure_number]],CHAR(10),Table2[[#This Row],[Endorsement]],CHAR(10),Table2[[#This Row],[Endorsed Subtype]])</f>
        <v xml:space="preserve">1789
Endorsed
</v>
      </c>
      <c r="F68" s="3" t="s">
        <v>107</v>
      </c>
      <c r="G68" s="3"/>
      <c r="H68" s="3" t="s">
        <v>578</v>
      </c>
      <c r="I68" s="3" t="s">
        <v>63</v>
      </c>
      <c r="J68" s="3" t="s">
        <v>134</v>
      </c>
      <c r="K68" s="3" t="s">
        <v>579</v>
      </c>
      <c r="L68" s="3" t="s">
        <v>580</v>
      </c>
      <c r="M68" s="3" t="s">
        <v>581</v>
      </c>
      <c r="N68" s="3" t="s">
        <v>582</v>
      </c>
      <c r="O68" s="3" t="s">
        <v>37</v>
      </c>
      <c r="P68" s="3" t="s">
        <v>38</v>
      </c>
      <c r="Q68" s="3" t="s">
        <v>283</v>
      </c>
      <c r="R68" s="3" t="s">
        <v>54</v>
      </c>
      <c r="S68" s="3" t="s">
        <v>55</v>
      </c>
      <c r="T68" s="3" t="s">
        <v>583</v>
      </c>
      <c r="U68" s="3" t="s">
        <v>118</v>
      </c>
      <c r="V68" s="3"/>
      <c r="W68" s="3" t="str">
        <f>CONCATENATE(Table2[[#This Row],[Disparities Sensitive]],CHAR(10),Table2[[#This Row],[Patient Reported Outcome]])</f>
        <v xml:space="preserve">
</v>
      </c>
      <c r="X68" s="3"/>
      <c r="Y68" s="3"/>
      <c r="Z68" s="3" t="s">
        <v>212</v>
      </c>
      <c r="AA68" s="3" t="s">
        <v>231</v>
      </c>
      <c r="AB68" s="3" t="s">
        <v>584</v>
      </c>
      <c r="AC68" s="135"/>
      <c r="AD68" s="135"/>
      <c r="AE68" s="135"/>
      <c r="AF68" s="31"/>
      <c r="AG68" s="31"/>
    </row>
    <row r="69" spans="1:33" ht="409.5" x14ac:dyDescent="0.25">
      <c r="A69" s="3" t="s">
        <v>585</v>
      </c>
      <c r="B69" s="3"/>
      <c r="C69" s="3" t="s">
        <v>28</v>
      </c>
      <c r="D69" s="3" t="s">
        <v>586</v>
      </c>
      <c r="E69" s="3" t="str">
        <f>CONCATENATE(Table2[[#This Row],[NQF_measure_number]],CHAR(10),Table2[[#This Row],[Endorsement]],CHAR(10),Table2[[#This Row],[Endorsed Subtype]])</f>
        <v xml:space="preserve">1891
Endorsed
</v>
      </c>
      <c r="F69" s="3" t="s">
        <v>107</v>
      </c>
      <c r="G69" s="3"/>
      <c r="H69" s="3" t="s">
        <v>587</v>
      </c>
      <c r="I69" s="3"/>
      <c r="J69" s="3" t="s">
        <v>134</v>
      </c>
      <c r="K69" s="3" t="s">
        <v>588</v>
      </c>
      <c r="L69" s="3" t="s">
        <v>589</v>
      </c>
      <c r="M69" s="3" t="s">
        <v>590</v>
      </c>
      <c r="N69" s="3" t="s">
        <v>591</v>
      </c>
      <c r="O69" s="3" t="s">
        <v>37</v>
      </c>
      <c r="P69" s="3" t="s">
        <v>38</v>
      </c>
      <c r="Q69" s="3"/>
      <c r="R69" s="3"/>
      <c r="S69" s="3"/>
      <c r="T69" s="3"/>
      <c r="U69" s="3" t="s">
        <v>273</v>
      </c>
      <c r="V69" s="3" t="s">
        <v>592</v>
      </c>
      <c r="W69" s="3" t="str">
        <f>CONCATENATE(Table2[[#This Row],[Disparities Sensitive]],CHAR(10),Table2[[#This Row],[Patient Reported Outcome]])</f>
        <v xml:space="preserve">
</v>
      </c>
      <c r="X69" s="3"/>
      <c r="Y69" s="3"/>
      <c r="Z69" s="3"/>
      <c r="AA69" s="3"/>
      <c r="AB69" s="3" t="s">
        <v>593</v>
      </c>
      <c r="AC69" s="135"/>
      <c r="AD69" s="135"/>
      <c r="AE69" s="135"/>
      <c r="AF69" s="31"/>
      <c r="AG69" s="31"/>
    </row>
    <row r="70" spans="1:33" ht="409.5" x14ac:dyDescent="0.25">
      <c r="A70" s="3" t="s">
        <v>594</v>
      </c>
      <c r="B70" s="3"/>
      <c r="C70" s="3" t="s">
        <v>28</v>
      </c>
      <c r="D70" s="3" t="s">
        <v>595</v>
      </c>
      <c r="E70" s="3" t="str">
        <f>CONCATENATE(Table2[[#This Row],[NQF_measure_number]],CHAR(10),Table2[[#This Row],[Endorsement]],CHAR(10),Table2[[#This Row],[Endorsed Subtype]])</f>
        <v xml:space="preserve">1893
Endorsed
</v>
      </c>
      <c r="F70" s="3" t="s">
        <v>107</v>
      </c>
      <c r="G70" s="3"/>
      <c r="H70" s="3" t="s">
        <v>596</v>
      </c>
      <c r="I70" s="3"/>
      <c r="J70" s="3" t="s">
        <v>134</v>
      </c>
      <c r="K70" s="3" t="s">
        <v>597</v>
      </c>
      <c r="L70" s="3" t="s">
        <v>598</v>
      </c>
      <c r="M70" s="3" t="s">
        <v>599</v>
      </c>
      <c r="N70" s="3" t="s">
        <v>600</v>
      </c>
      <c r="O70" s="3" t="s">
        <v>37</v>
      </c>
      <c r="P70" s="3" t="s">
        <v>80</v>
      </c>
      <c r="Q70" s="3"/>
      <c r="R70" s="3"/>
      <c r="S70" s="3"/>
      <c r="T70" s="3"/>
      <c r="U70" s="3" t="s">
        <v>118</v>
      </c>
      <c r="V70" s="3" t="s">
        <v>592</v>
      </c>
      <c r="W70" s="3" t="str">
        <f>CONCATENATE(Table2[[#This Row],[Disparities Sensitive]],CHAR(10),Table2[[#This Row],[Patient Reported Outcome]])</f>
        <v xml:space="preserve">
</v>
      </c>
      <c r="X70" s="3"/>
      <c r="Y70" s="3"/>
      <c r="Z70" s="3"/>
      <c r="AA70" s="3"/>
      <c r="AB70" s="3" t="s">
        <v>231</v>
      </c>
      <c r="AC70" s="135"/>
      <c r="AD70" s="135"/>
      <c r="AE70" s="135" t="s">
        <v>1553</v>
      </c>
      <c r="AF70" s="31"/>
      <c r="AG70" s="31"/>
    </row>
    <row r="71" spans="1:33" ht="409.5" x14ac:dyDescent="0.25">
      <c r="A71" s="3" t="s">
        <v>601</v>
      </c>
      <c r="B71" s="3"/>
      <c r="C71" s="3" t="s">
        <v>28</v>
      </c>
      <c r="D71" s="3" t="s">
        <v>602</v>
      </c>
      <c r="E71" s="3" t="str">
        <f>CONCATENATE(Table2[[#This Row],[NQF_measure_number]],CHAR(10),Table2[[#This Row],[Endorsement]],CHAR(10),Table2[[#This Row],[Endorsed Subtype]])</f>
        <v xml:space="preserve">2027
Not Endorsed
</v>
      </c>
      <c r="F71" s="3" t="s">
        <v>30</v>
      </c>
      <c r="G71" s="3"/>
      <c r="H71" s="3" t="s">
        <v>603</v>
      </c>
      <c r="I71" s="3" t="s">
        <v>63</v>
      </c>
      <c r="J71" s="3" t="s">
        <v>134</v>
      </c>
      <c r="K71" s="3" t="s">
        <v>604</v>
      </c>
      <c r="L71" s="3" t="s">
        <v>605</v>
      </c>
      <c r="M71" s="3" t="s">
        <v>606</v>
      </c>
      <c r="N71" s="3" t="s">
        <v>607</v>
      </c>
      <c r="O71" s="3" t="s">
        <v>608</v>
      </c>
      <c r="P71" s="3" t="s">
        <v>38</v>
      </c>
      <c r="Q71" s="3" t="s">
        <v>609</v>
      </c>
      <c r="R71" s="3" t="s">
        <v>543</v>
      </c>
      <c r="S71" s="3" t="s">
        <v>55</v>
      </c>
      <c r="T71" s="3" t="s">
        <v>610</v>
      </c>
      <c r="U71" s="3" t="s">
        <v>118</v>
      </c>
      <c r="V71" s="3"/>
      <c r="W71" s="3" t="str">
        <f>CONCATENATE(Table2[[#This Row],[Disparities Sensitive]],CHAR(10),Table2[[#This Row],[Patient Reported Outcome]])</f>
        <v xml:space="preserve">
</v>
      </c>
      <c r="X71" s="3"/>
      <c r="Y71" s="3"/>
      <c r="Z71" s="3"/>
      <c r="AA71" s="3"/>
      <c r="AB71" s="3" t="s">
        <v>611</v>
      </c>
      <c r="AC71" s="137"/>
      <c r="AD71" s="135"/>
      <c r="AE71" s="135" t="s">
        <v>1555</v>
      </c>
      <c r="AF71" s="31"/>
      <c r="AG71" s="31"/>
    </row>
    <row r="72" spans="1:33" ht="409.5" x14ac:dyDescent="0.25">
      <c r="A72" s="3" t="s">
        <v>612</v>
      </c>
      <c r="B72" s="3"/>
      <c r="C72" s="3" t="s">
        <v>28</v>
      </c>
      <c r="D72" s="3" t="s">
        <v>613</v>
      </c>
      <c r="E72" s="3" t="str">
        <f>CONCATENATE(Table2[[#This Row],[NQF_measure_number]],CHAR(10),Table2[[#This Row],[Endorsement]],CHAR(10),Table2[[#This Row],[Endorsed Subtype]])</f>
        <v xml:space="preserve">2026
Not Endorsed
</v>
      </c>
      <c r="F72" s="3" t="s">
        <v>30</v>
      </c>
      <c r="G72" s="3"/>
      <c r="H72" s="3" t="s">
        <v>614</v>
      </c>
      <c r="I72" s="3"/>
      <c r="J72" s="3" t="s">
        <v>134</v>
      </c>
      <c r="K72" s="3" t="s">
        <v>615</v>
      </c>
      <c r="L72" s="3" t="s">
        <v>616</v>
      </c>
      <c r="M72" s="3" t="s">
        <v>617</v>
      </c>
      <c r="N72" s="3" t="s">
        <v>618</v>
      </c>
      <c r="O72" s="3" t="s">
        <v>608</v>
      </c>
      <c r="P72" s="3" t="s">
        <v>80</v>
      </c>
      <c r="Q72" s="3"/>
      <c r="R72" s="3"/>
      <c r="S72" s="3"/>
      <c r="T72" s="3"/>
      <c r="U72" s="3" t="s">
        <v>118</v>
      </c>
      <c r="V72" s="3"/>
      <c r="W72" s="3" t="str">
        <f>CONCATENATE(Table2[[#This Row],[Disparities Sensitive]],CHAR(10),Table2[[#This Row],[Patient Reported Outcome]])</f>
        <v xml:space="preserve">
</v>
      </c>
      <c r="X72" s="3"/>
      <c r="Y72" s="3"/>
      <c r="Z72" s="3"/>
      <c r="AA72" s="3"/>
      <c r="AB72" s="3" t="s">
        <v>619</v>
      </c>
      <c r="AC72" s="135"/>
      <c r="AD72" s="135"/>
      <c r="AE72" s="135"/>
      <c r="AF72" s="31"/>
      <c r="AG72" s="31"/>
    </row>
    <row r="73" spans="1:33" ht="409.5" x14ac:dyDescent="0.25">
      <c r="A73" s="3" t="s">
        <v>113</v>
      </c>
      <c r="B73" s="3"/>
      <c r="C73" s="3" t="s">
        <v>28</v>
      </c>
      <c r="D73" s="3" t="s">
        <v>620</v>
      </c>
      <c r="E73" s="3" t="str">
        <f>CONCATENATE(Table2[[#This Row],[NQF_measure_number]],CHAR(10),Table2[[#This Row],[Endorsement]],CHAR(10),Table2[[#This Row],[Endorsed Subtype]])</f>
        <v xml:space="preserve">N / A
Not Endorsed
</v>
      </c>
      <c r="F73" s="3" t="s">
        <v>30</v>
      </c>
      <c r="G73" s="3"/>
      <c r="H73" s="3" t="s">
        <v>621</v>
      </c>
      <c r="I73" s="3"/>
      <c r="J73" s="3" t="s">
        <v>622</v>
      </c>
      <c r="K73" s="3" t="s">
        <v>623</v>
      </c>
      <c r="L73" s="3" t="s">
        <v>624</v>
      </c>
      <c r="M73" s="3" t="s">
        <v>625</v>
      </c>
      <c r="N73" s="3" t="s">
        <v>626</v>
      </c>
      <c r="O73" s="3" t="s">
        <v>627</v>
      </c>
      <c r="P73" s="3" t="s">
        <v>628</v>
      </c>
      <c r="Q73" s="3"/>
      <c r="R73" s="3" t="s">
        <v>629</v>
      </c>
      <c r="S73" s="3"/>
      <c r="T73" s="3"/>
      <c r="U73" s="3" t="s">
        <v>42</v>
      </c>
      <c r="V73" s="3"/>
      <c r="W73" s="3" t="str">
        <f>CONCATENATE(Table2[[#This Row],[Disparities Sensitive]],CHAR(10),Table2[[#This Row],[Patient Reported Outcome]])</f>
        <v xml:space="preserve">
</v>
      </c>
      <c r="X73" s="3"/>
      <c r="Y73" s="3"/>
      <c r="Z73" s="3"/>
      <c r="AA73" s="3"/>
      <c r="AB73" s="3" t="s">
        <v>630</v>
      </c>
      <c r="AC73" s="135"/>
      <c r="AD73" s="135"/>
      <c r="AE73" s="135"/>
      <c r="AF73" s="31"/>
      <c r="AG73" s="31"/>
    </row>
    <row r="74" spans="1:33" ht="300" x14ac:dyDescent="0.25">
      <c r="A74" s="3" t="s">
        <v>113</v>
      </c>
      <c r="B74" s="3"/>
      <c r="C74" s="3" t="s">
        <v>28</v>
      </c>
      <c r="D74" s="3" t="s">
        <v>631</v>
      </c>
      <c r="E74" s="3" t="str">
        <f>CONCATENATE(Table2[[#This Row],[NQF_measure_number]],CHAR(10),Table2[[#This Row],[Endorsement]],CHAR(10),Table2[[#This Row],[Endorsed Subtype]])</f>
        <v xml:space="preserve">N / A
Not Endorsed
</v>
      </c>
      <c r="F74" s="3" t="s">
        <v>30</v>
      </c>
      <c r="G74" s="3"/>
      <c r="H74" s="3" t="s">
        <v>632</v>
      </c>
      <c r="I74" s="3"/>
      <c r="J74" s="3" t="s">
        <v>110</v>
      </c>
      <c r="K74" s="3" t="s">
        <v>633</v>
      </c>
      <c r="L74" s="3" t="s">
        <v>634</v>
      </c>
      <c r="M74" s="3" t="s">
        <v>635</v>
      </c>
      <c r="N74" s="3" t="s">
        <v>636</v>
      </c>
      <c r="O74" s="3" t="s">
        <v>627</v>
      </c>
      <c r="P74" s="3" t="s">
        <v>80</v>
      </c>
      <c r="Q74" s="3"/>
      <c r="R74" s="3" t="s">
        <v>629</v>
      </c>
      <c r="S74" s="3"/>
      <c r="T74" s="3"/>
      <c r="U74" s="3" t="s">
        <v>118</v>
      </c>
      <c r="V74" s="3"/>
      <c r="W74" s="3" t="str">
        <f>CONCATENATE(Table2[[#This Row],[Disparities Sensitive]],CHAR(10),Table2[[#This Row],[Patient Reported Outcome]])</f>
        <v xml:space="preserve">
</v>
      </c>
      <c r="X74" s="3"/>
      <c r="Y74" s="3"/>
      <c r="Z74" s="3"/>
      <c r="AA74" s="3"/>
      <c r="AB74" s="3"/>
      <c r="AC74" s="135"/>
      <c r="AD74" s="135"/>
      <c r="AE74" s="135"/>
      <c r="AF74" s="31"/>
      <c r="AG74" s="31"/>
    </row>
    <row r="75" spans="1:33" ht="240" x14ac:dyDescent="0.25">
      <c r="A75" s="3" t="s">
        <v>113</v>
      </c>
      <c r="B75" s="3"/>
      <c r="C75" s="3" t="s">
        <v>28</v>
      </c>
      <c r="D75" s="3" t="s">
        <v>637</v>
      </c>
      <c r="E75" s="3" t="str">
        <f>CONCATENATE(Table2[[#This Row],[NQF_measure_number]],CHAR(10),Table2[[#This Row],[Endorsement]],CHAR(10),Table2[[#This Row],[Endorsed Subtype]])</f>
        <v xml:space="preserve">N / A
Not Endorsed
</v>
      </c>
      <c r="F75" s="3" t="s">
        <v>30</v>
      </c>
      <c r="G75" s="3"/>
      <c r="H75" s="3" t="s">
        <v>638</v>
      </c>
      <c r="I75" s="3"/>
      <c r="J75" s="3" t="s">
        <v>110</v>
      </c>
      <c r="K75" s="3" t="s">
        <v>639</v>
      </c>
      <c r="L75" s="3" t="s">
        <v>640</v>
      </c>
      <c r="M75" s="3" t="s">
        <v>635</v>
      </c>
      <c r="N75" s="3" t="s">
        <v>636</v>
      </c>
      <c r="O75" s="3" t="s">
        <v>627</v>
      </c>
      <c r="P75" s="3" t="s">
        <v>80</v>
      </c>
      <c r="Q75" s="3"/>
      <c r="R75" s="3" t="s">
        <v>629</v>
      </c>
      <c r="S75" s="3"/>
      <c r="T75" s="3"/>
      <c r="U75" s="3" t="s">
        <v>118</v>
      </c>
      <c r="V75" s="3"/>
      <c r="W75" s="3" t="str">
        <f>CONCATENATE(Table2[[#This Row],[Disparities Sensitive]],CHAR(10),Table2[[#This Row],[Patient Reported Outcome]])</f>
        <v xml:space="preserve">
</v>
      </c>
      <c r="X75" s="3"/>
      <c r="Y75" s="3"/>
      <c r="Z75" s="3"/>
      <c r="AA75" s="3"/>
      <c r="AB75" s="3"/>
      <c r="AC75" s="135"/>
      <c r="AD75" s="135"/>
      <c r="AE75" s="135"/>
      <c r="AF75" s="31"/>
      <c r="AG75" s="31"/>
    </row>
    <row r="76" spans="1:33" ht="330" x14ac:dyDescent="0.25">
      <c r="A76" s="3" t="s">
        <v>113</v>
      </c>
      <c r="B76" s="3"/>
      <c r="C76" s="3" t="s">
        <v>28</v>
      </c>
      <c r="D76" s="3" t="s">
        <v>641</v>
      </c>
      <c r="E76" s="3" t="str">
        <f>CONCATENATE(Table2[[#This Row],[NQF_measure_number]],CHAR(10),Table2[[#This Row],[Endorsement]],CHAR(10),Table2[[#This Row],[Endorsed Subtype]])</f>
        <v xml:space="preserve">N / A
Not Endorsed
</v>
      </c>
      <c r="F76" s="3" t="s">
        <v>30</v>
      </c>
      <c r="G76" s="3"/>
      <c r="H76" s="3" t="s">
        <v>642</v>
      </c>
      <c r="I76" s="3"/>
      <c r="J76" s="3" t="s">
        <v>32</v>
      </c>
      <c r="K76" s="3" t="s">
        <v>643</v>
      </c>
      <c r="L76" s="3" t="s">
        <v>644</v>
      </c>
      <c r="M76" s="3" t="s">
        <v>644</v>
      </c>
      <c r="N76" s="3" t="s">
        <v>644</v>
      </c>
      <c r="O76" s="3" t="s">
        <v>627</v>
      </c>
      <c r="P76" s="3" t="s">
        <v>80</v>
      </c>
      <c r="Q76" s="3"/>
      <c r="R76" s="3" t="s">
        <v>629</v>
      </c>
      <c r="S76" s="3"/>
      <c r="T76" s="3"/>
      <c r="U76" s="3" t="s">
        <v>118</v>
      </c>
      <c r="V76" s="3"/>
      <c r="W76" s="3" t="str">
        <f>CONCATENATE(Table2[[#This Row],[Disparities Sensitive]],CHAR(10),Table2[[#This Row],[Patient Reported Outcome]])</f>
        <v xml:space="preserve">
</v>
      </c>
      <c r="X76" s="3"/>
      <c r="Y76" s="3"/>
      <c r="Z76" s="3" t="s">
        <v>91</v>
      </c>
      <c r="AA76" s="3"/>
      <c r="AB76" s="3"/>
      <c r="AC76" s="135"/>
      <c r="AD76" s="135"/>
      <c r="AE76" s="135"/>
      <c r="AF76" s="31"/>
      <c r="AG76" s="31"/>
    </row>
    <row r="77" spans="1:33" ht="105" x14ac:dyDescent="0.25">
      <c r="A77" s="3" t="s">
        <v>113</v>
      </c>
      <c r="B77" s="3"/>
      <c r="C77" s="3" t="s">
        <v>28</v>
      </c>
      <c r="D77" s="3" t="s">
        <v>662</v>
      </c>
      <c r="E77" s="3" t="str">
        <f>CONCATENATE(Table2[[#This Row],[NQF_measure_number]],CHAR(10),Table2[[#This Row],[Endorsement]],CHAR(10),Table2[[#This Row],[Endorsed Subtype]])</f>
        <v xml:space="preserve">N / A
Not Endorsed
</v>
      </c>
      <c r="F77" s="3" t="s">
        <v>30</v>
      </c>
      <c r="G77" s="3"/>
      <c r="H77" s="3" t="s">
        <v>663</v>
      </c>
      <c r="I77" s="3"/>
      <c r="J77" s="3" t="s">
        <v>110</v>
      </c>
      <c r="K77" s="3" t="s">
        <v>664</v>
      </c>
      <c r="L77" s="3" t="s">
        <v>644</v>
      </c>
      <c r="M77" s="3" t="s">
        <v>644</v>
      </c>
      <c r="N77" s="3" t="s">
        <v>644</v>
      </c>
      <c r="O77" s="3" t="s">
        <v>627</v>
      </c>
      <c r="P77" s="3" t="s">
        <v>80</v>
      </c>
      <c r="Q77" s="3"/>
      <c r="R77" s="3" t="s">
        <v>629</v>
      </c>
      <c r="S77" s="3"/>
      <c r="T77" s="3"/>
      <c r="U77" s="3" t="s">
        <v>118</v>
      </c>
      <c r="V77" s="3"/>
      <c r="W77" s="3" t="str">
        <f>CONCATENATE(Table2[[#This Row],[Disparities Sensitive]],CHAR(10),Table2[[#This Row],[Patient Reported Outcome]])</f>
        <v xml:space="preserve">
</v>
      </c>
      <c r="X77" s="3"/>
      <c r="Y77" s="3"/>
      <c r="Z77" s="3"/>
      <c r="AA77" s="3"/>
      <c r="AB77" s="3"/>
      <c r="AC77" s="135"/>
      <c r="AD77" s="135"/>
      <c r="AE77" s="135"/>
      <c r="AF77" s="31"/>
      <c r="AG77" s="31"/>
    </row>
    <row r="78" spans="1:33" ht="409.5" x14ac:dyDescent="0.25">
      <c r="A78" s="3" t="s">
        <v>113</v>
      </c>
      <c r="B78" s="3"/>
      <c r="C78" s="3" t="s">
        <v>28</v>
      </c>
      <c r="D78" s="3" t="s">
        <v>665</v>
      </c>
      <c r="E78" s="3" t="str">
        <f>CONCATENATE(Table2[[#This Row],[NQF_measure_number]],CHAR(10),Table2[[#This Row],[Endorsement]],CHAR(10),Table2[[#This Row],[Endorsed Subtype]])</f>
        <v xml:space="preserve">N / A
Not Endorsed
</v>
      </c>
      <c r="F78" s="3" t="s">
        <v>30</v>
      </c>
      <c r="G78" s="3"/>
      <c r="H78" s="3" t="s">
        <v>666</v>
      </c>
      <c r="I78" s="3"/>
      <c r="J78" s="3" t="s">
        <v>667</v>
      </c>
      <c r="K78" s="3" t="s">
        <v>668</v>
      </c>
      <c r="L78" s="3" t="s">
        <v>669</v>
      </c>
      <c r="M78" s="3" t="s">
        <v>670</v>
      </c>
      <c r="N78" s="3" t="s">
        <v>671</v>
      </c>
      <c r="O78" s="3" t="s">
        <v>627</v>
      </c>
      <c r="P78" s="3" t="s">
        <v>628</v>
      </c>
      <c r="Q78" s="3"/>
      <c r="R78" s="3" t="s">
        <v>672</v>
      </c>
      <c r="S78" s="3"/>
      <c r="T78" s="3"/>
      <c r="U78" s="3" t="s">
        <v>118</v>
      </c>
      <c r="V78" s="3"/>
      <c r="W78" s="3" t="str">
        <f>CONCATENATE(Table2[[#This Row],[Disparities Sensitive]],CHAR(10),Table2[[#This Row],[Patient Reported Outcome]])</f>
        <v xml:space="preserve">
</v>
      </c>
      <c r="X78" s="3"/>
      <c r="Y78" s="3"/>
      <c r="Z78" s="3"/>
      <c r="AA78" s="3"/>
      <c r="AB78" s="3" t="s">
        <v>673</v>
      </c>
      <c r="AC78" s="135"/>
      <c r="AD78" s="135"/>
      <c r="AE78" s="135" t="s">
        <v>1553</v>
      </c>
      <c r="AF78" s="31"/>
      <c r="AG78" s="31"/>
    </row>
  </sheetData>
  <printOptions headings="1" gridLines="1"/>
  <pageMargins left="0.25" right="0.25" top="0.75" bottom="0.75" header="0.3" footer="0.3"/>
  <pageSetup scale="31" fitToHeight="0" orientation="landscape" verticalDpi="0" r:id="rId1"/>
  <headerFooter>
    <oddHeader>&amp;CMeasures Under Consideration and Finalized: Hospital Inpatient Quality Reporting</oddHeader>
    <oddFooter>&amp;C2013 MAP Pre-Rulemaking&amp;R&amp;P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topLeftCell="V1" zoomScale="80" zoomScaleNormal="80" workbookViewId="0">
      <selection activeCell="AC1" sqref="AC1:AE1"/>
    </sheetView>
  </sheetViews>
  <sheetFormatPr defaultRowHeight="15" x14ac:dyDescent="0.25"/>
  <cols>
    <col min="1" max="2" width="27.42578125" style="6" hidden="1" customWidth="1"/>
    <col min="3" max="4" width="11.7109375" style="6" customWidth="1"/>
    <col min="5" max="5" width="19.28515625" style="6" customWidth="1"/>
    <col min="6" max="6" width="15" style="6" hidden="1" customWidth="1"/>
    <col min="7" max="7" width="19.140625" style="6" hidden="1" customWidth="1"/>
    <col min="8" max="8" width="16.5703125" style="6" customWidth="1"/>
    <col min="9" max="9" width="19.140625" style="6" customWidth="1"/>
    <col min="10" max="10" width="15.85546875" style="6" customWidth="1"/>
    <col min="11" max="11" width="25.7109375" style="6" customWidth="1"/>
    <col min="12" max="13" width="22.85546875" style="6" customWidth="1"/>
    <col min="14" max="14" width="25.5703125" style="6" customWidth="1"/>
    <col min="15" max="15" width="13" style="6" customWidth="1"/>
    <col min="16" max="19" width="12.28515625" style="6" customWidth="1"/>
    <col min="20" max="22" width="20" style="6" customWidth="1"/>
    <col min="23" max="24" width="21.140625" style="9" customWidth="1"/>
    <col min="25" max="25" width="26.85546875" style="6" customWidth="1"/>
    <col min="26" max="26" width="25.140625" style="6" customWidth="1"/>
    <col min="27" max="28" width="20.7109375" style="6" customWidth="1"/>
    <col min="29" max="31" width="20.7109375" style="136" customWidth="1"/>
    <col min="32" max="32" width="9.140625" style="13"/>
    <col min="33" max="16384" width="9.140625" style="6"/>
  </cols>
  <sheetData>
    <row r="1" spans="1:31" ht="55.5" customHeight="1" x14ac:dyDescent="0.25">
      <c r="A1" s="29" t="s">
        <v>0</v>
      </c>
      <c r="B1" s="29" t="s">
        <v>1459</v>
      </c>
      <c r="C1" s="5" t="s">
        <v>725</v>
      </c>
      <c r="D1" s="5" t="s">
        <v>2</v>
      </c>
      <c r="E1" s="5" t="s">
        <v>3</v>
      </c>
      <c r="F1" s="5" t="s">
        <v>4</v>
      </c>
      <c r="G1" s="5" t="s">
        <v>5</v>
      </c>
      <c r="H1" s="5" t="s">
        <v>6</v>
      </c>
      <c r="I1" s="5" t="s">
        <v>7</v>
      </c>
      <c r="J1" s="5" t="s">
        <v>8</v>
      </c>
      <c r="K1" s="5" t="s">
        <v>9</v>
      </c>
      <c r="L1" s="5" t="s">
        <v>10</v>
      </c>
      <c r="M1" s="5" t="s">
        <v>11</v>
      </c>
      <c r="N1" s="5" t="s">
        <v>12</v>
      </c>
      <c r="O1" s="5" t="s">
        <v>13</v>
      </c>
      <c r="P1" s="5" t="s">
        <v>14</v>
      </c>
      <c r="Q1" s="5" t="s">
        <v>15</v>
      </c>
      <c r="R1" s="5" t="s">
        <v>16</v>
      </c>
      <c r="S1" s="5" t="s">
        <v>17</v>
      </c>
      <c r="T1" s="5" t="s">
        <v>18</v>
      </c>
      <c r="U1" s="5" t="s">
        <v>19</v>
      </c>
      <c r="V1" s="5" t="s">
        <v>20</v>
      </c>
      <c r="W1" s="8" t="s">
        <v>21</v>
      </c>
      <c r="X1" s="8" t="s">
        <v>22</v>
      </c>
      <c r="Y1" s="5" t="s">
        <v>23</v>
      </c>
      <c r="Z1" s="5" t="s">
        <v>24</v>
      </c>
      <c r="AA1" s="5" t="s">
        <v>25</v>
      </c>
      <c r="AB1" s="5" t="s">
        <v>26</v>
      </c>
      <c r="AC1" s="2" t="s">
        <v>1539</v>
      </c>
      <c r="AD1" s="2" t="s">
        <v>1540</v>
      </c>
      <c r="AE1" s="2" t="s">
        <v>1541</v>
      </c>
    </row>
    <row r="2" spans="1:31" ht="339" customHeight="1" x14ac:dyDescent="0.25">
      <c r="A2" s="27" t="s">
        <v>346</v>
      </c>
      <c r="B2" s="27">
        <v>1</v>
      </c>
      <c r="C2" s="22" t="s">
        <v>414</v>
      </c>
      <c r="D2" s="21" t="s">
        <v>347</v>
      </c>
      <c r="E2" s="15" t="str">
        <f>CONCATENATE(Table224[[#This Row],[NQF_measure_number]],CHAR(10),Table224[[#This Row],[Endorsement]]," ",Table224[[#This Row],[Endorsed Subtype]])</f>
        <v xml:space="preserve">0437
Endorsed </v>
      </c>
      <c r="F2" s="21" t="s">
        <v>107</v>
      </c>
      <c r="G2" s="21"/>
      <c r="H2" s="14" t="s">
        <v>348</v>
      </c>
      <c r="I2" s="21" t="s">
        <v>63</v>
      </c>
      <c r="J2" s="21" t="s">
        <v>32</v>
      </c>
      <c r="K2" s="21" t="s">
        <v>768</v>
      </c>
      <c r="L2" s="27" t="s">
        <v>350</v>
      </c>
      <c r="M2" s="27" t="s">
        <v>351</v>
      </c>
      <c r="N2" s="22" t="s">
        <v>352</v>
      </c>
      <c r="O2" s="21" t="s">
        <v>68</v>
      </c>
      <c r="P2" s="21" t="s">
        <v>52</v>
      </c>
      <c r="Q2" s="21" t="s">
        <v>338</v>
      </c>
      <c r="R2" s="21" t="s">
        <v>728</v>
      </c>
      <c r="S2" s="21" t="s">
        <v>103</v>
      </c>
      <c r="T2" s="21" t="s">
        <v>71</v>
      </c>
      <c r="U2" s="21" t="s">
        <v>353</v>
      </c>
      <c r="V2" s="21" t="s">
        <v>354</v>
      </c>
      <c r="W2" s="15" t="str">
        <f>CONCATENATE(Table224[[#This Row],[Disparities Sensitive]]," ",Table224[[#This Row],[Patient Reported Outcome]])</f>
        <v xml:space="preserve"> </v>
      </c>
      <c r="X2" s="14"/>
      <c r="Y2" s="14"/>
      <c r="Z2" s="14" t="s">
        <v>242</v>
      </c>
      <c r="AA2" s="21"/>
      <c r="AB2" s="21"/>
      <c r="AC2" s="131" t="s">
        <v>1529</v>
      </c>
      <c r="AD2" s="128" t="s">
        <v>1556</v>
      </c>
      <c r="AE2" s="127" t="s">
        <v>1557</v>
      </c>
    </row>
    <row r="3" spans="1:31" ht="409.5" x14ac:dyDescent="0.25">
      <c r="A3" s="27" t="s">
        <v>370</v>
      </c>
      <c r="B3" s="27">
        <v>2</v>
      </c>
      <c r="C3" s="22" t="s">
        <v>414</v>
      </c>
      <c r="D3" s="21" t="s">
        <v>371</v>
      </c>
      <c r="E3" s="15" t="str">
        <f>CONCATENATE(Table224[[#This Row],[NQF_measure_number]],CHAR(10),Table224[[#This Row],[Endorsement]]," ",Table224[[#This Row],[Endorsed Subtype]])</f>
        <v xml:space="preserve">0441
Endorsed </v>
      </c>
      <c r="F3" s="21" t="s">
        <v>107</v>
      </c>
      <c r="G3" s="21"/>
      <c r="H3" s="14" t="s">
        <v>372</v>
      </c>
      <c r="I3" s="21" t="s">
        <v>63</v>
      </c>
      <c r="J3" s="21" t="s">
        <v>32</v>
      </c>
      <c r="K3" s="21" t="s">
        <v>772</v>
      </c>
      <c r="L3" s="27" t="s">
        <v>374</v>
      </c>
      <c r="M3" s="27" t="s">
        <v>375</v>
      </c>
      <c r="N3" s="21" t="s">
        <v>376</v>
      </c>
      <c r="O3" s="21" t="s">
        <v>68</v>
      </c>
      <c r="P3" s="21" t="s">
        <v>52</v>
      </c>
      <c r="Q3" s="21" t="s">
        <v>102</v>
      </c>
      <c r="R3" s="21" t="s">
        <v>728</v>
      </c>
      <c r="S3" s="21" t="s">
        <v>103</v>
      </c>
      <c r="T3" s="21" t="s">
        <v>71</v>
      </c>
      <c r="U3" s="21" t="s">
        <v>72</v>
      </c>
      <c r="V3" s="21" t="s">
        <v>330</v>
      </c>
      <c r="W3" s="15" t="str">
        <f>CONCATENATE(Table224[[#This Row],[Disparities Sensitive]]," ",Table224[[#This Row],[Patient Reported Outcome]])</f>
        <v xml:space="preserve"> </v>
      </c>
      <c r="X3" s="14"/>
      <c r="Y3" s="14"/>
      <c r="Z3" s="14" t="s">
        <v>242</v>
      </c>
      <c r="AA3" s="21"/>
      <c r="AB3" s="21"/>
      <c r="AC3" s="126" t="s">
        <v>1558</v>
      </c>
      <c r="AD3" s="128" t="s">
        <v>1559</v>
      </c>
      <c r="AE3" s="127" t="s">
        <v>1560</v>
      </c>
    </row>
    <row r="4" spans="1:31" ht="409.5" x14ac:dyDescent="0.25">
      <c r="A4" s="27" t="s">
        <v>322</v>
      </c>
      <c r="B4" s="27">
        <v>3</v>
      </c>
      <c r="C4" s="22" t="s">
        <v>414</v>
      </c>
      <c r="D4" s="21" t="s">
        <v>323</v>
      </c>
      <c r="E4" s="15" t="str">
        <f>CONCATENATE(Table224[[#This Row],[NQF_measure_number]],CHAR(10),Table224[[#This Row],[Endorsement]]," ",Table224[[#This Row],[Endorsed Subtype]])</f>
        <v xml:space="preserve">0434
Endorsed </v>
      </c>
      <c r="F4" s="21" t="s">
        <v>107</v>
      </c>
      <c r="G4" s="21"/>
      <c r="H4" s="14" t="s">
        <v>324</v>
      </c>
      <c r="I4" s="21" t="s">
        <v>63</v>
      </c>
      <c r="J4" s="21" t="s">
        <v>32</v>
      </c>
      <c r="K4" s="21" t="s">
        <v>763</v>
      </c>
      <c r="L4" s="27" t="s">
        <v>326</v>
      </c>
      <c r="M4" s="27" t="s">
        <v>327</v>
      </c>
      <c r="N4" s="21" t="s">
        <v>328</v>
      </c>
      <c r="O4" s="21" t="s">
        <v>68</v>
      </c>
      <c r="P4" s="21" t="s">
        <v>52</v>
      </c>
      <c r="Q4" s="21" t="s">
        <v>329</v>
      </c>
      <c r="R4" s="21" t="s">
        <v>728</v>
      </c>
      <c r="S4" s="21" t="s">
        <v>103</v>
      </c>
      <c r="T4" s="21" t="s">
        <v>71</v>
      </c>
      <c r="U4" s="21" t="s">
        <v>118</v>
      </c>
      <c r="V4" s="21" t="s">
        <v>330</v>
      </c>
      <c r="W4" s="15" t="str">
        <f>CONCATENATE(Table224[[#This Row],[Disparities Sensitive]]," ",Table224[[#This Row],[Patient Reported Outcome]])</f>
        <v xml:space="preserve"> </v>
      </c>
      <c r="X4" s="14"/>
      <c r="Y4" s="14"/>
      <c r="Z4" s="14"/>
      <c r="AA4" s="21" t="s">
        <v>58</v>
      </c>
      <c r="AB4" s="21"/>
      <c r="AC4" s="126" t="s">
        <v>1529</v>
      </c>
      <c r="AD4" s="128" t="s">
        <v>1530</v>
      </c>
      <c r="AE4" s="127" t="s">
        <v>1561</v>
      </c>
    </row>
    <row r="5" spans="1:31" ht="409.5" x14ac:dyDescent="0.25">
      <c r="A5" s="27" t="s">
        <v>331</v>
      </c>
      <c r="B5" s="27">
        <v>4</v>
      </c>
      <c r="C5" s="22" t="s">
        <v>414</v>
      </c>
      <c r="D5" s="21" t="s">
        <v>332</v>
      </c>
      <c r="E5" s="15" t="str">
        <f>CONCATENATE(Table224[[#This Row],[NQF_measure_number]],CHAR(10),Table224[[#This Row],[Endorsement]]," ",Table224[[#This Row],[Endorsed Subtype]])</f>
        <v xml:space="preserve">0435
Endorsed </v>
      </c>
      <c r="F5" s="21" t="s">
        <v>107</v>
      </c>
      <c r="G5" s="21"/>
      <c r="H5" s="14" t="s">
        <v>333</v>
      </c>
      <c r="I5" s="21" t="s">
        <v>63</v>
      </c>
      <c r="J5" s="21" t="s">
        <v>32</v>
      </c>
      <c r="K5" s="21" t="s">
        <v>764</v>
      </c>
      <c r="L5" s="27" t="s">
        <v>335</v>
      </c>
      <c r="M5" s="27" t="s">
        <v>336</v>
      </c>
      <c r="N5" s="21" t="s">
        <v>337</v>
      </c>
      <c r="O5" s="21" t="s">
        <v>68</v>
      </c>
      <c r="P5" s="21" t="s">
        <v>52</v>
      </c>
      <c r="Q5" s="21" t="s">
        <v>338</v>
      </c>
      <c r="R5" s="21" t="s">
        <v>728</v>
      </c>
      <c r="S5" s="21" t="s">
        <v>103</v>
      </c>
      <c r="T5" s="21" t="s">
        <v>71</v>
      </c>
      <c r="U5" s="21" t="s">
        <v>72</v>
      </c>
      <c r="V5" s="21" t="s">
        <v>330</v>
      </c>
      <c r="W5" s="15" t="str">
        <f>CONCATENATE(Table224[[#This Row],[Disparities Sensitive]]," ",Table224[[#This Row],[Patient Reported Outcome]])</f>
        <v xml:space="preserve"> </v>
      </c>
      <c r="X5" s="14"/>
      <c r="Y5" s="14"/>
      <c r="Z5" s="14"/>
      <c r="AA5" s="21"/>
      <c r="AB5" s="21"/>
      <c r="AC5" s="126" t="s">
        <v>1529</v>
      </c>
      <c r="AD5" s="128" t="s">
        <v>1530</v>
      </c>
      <c r="AE5" s="127" t="s">
        <v>1561</v>
      </c>
    </row>
    <row r="6" spans="1:31" ht="409.5" x14ac:dyDescent="0.25">
      <c r="A6" s="27" t="s">
        <v>339</v>
      </c>
      <c r="B6" s="27">
        <v>4</v>
      </c>
      <c r="C6" s="22" t="s">
        <v>414</v>
      </c>
      <c r="D6" s="21" t="s">
        <v>340</v>
      </c>
      <c r="E6" s="15" t="str">
        <f>CONCATENATE(Table224[[#This Row],[NQF_measure_number]],CHAR(10),Table224[[#This Row],[Endorsement]]," ",Table224[[#This Row],[Endorsed Subtype]])</f>
        <v xml:space="preserve">0436
Endorsed </v>
      </c>
      <c r="F6" s="21" t="s">
        <v>107</v>
      </c>
      <c r="G6" s="21"/>
      <c r="H6" s="14" t="s">
        <v>765</v>
      </c>
      <c r="I6" s="21" t="s">
        <v>63</v>
      </c>
      <c r="J6" s="21" t="s">
        <v>32</v>
      </c>
      <c r="K6" s="21" t="s">
        <v>766</v>
      </c>
      <c r="L6" s="27" t="s">
        <v>343</v>
      </c>
      <c r="M6" s="27" t="s">
        <v>767</v>
      </c>
      <c r="N6" s="21" t="s">
        <v>345</v>
      </c>
      <c r="O6" s="21" t="s">
        <v>68</v>
      </c>
      <c r="P6" s="21" t="s">
        <v>52</v>
      </c>
      <c r="Q6" s="21" t="s">
        <v>338</v>
      </c>
      <c r="R6" s="21" t="s">
        <v>728</v>
      </c>
      <c r="S6" s="21" t="s">
        <v>103</v>
      </c>
      <c r="T6" s="21" t="s">
        <v>71</v>
      </c>
      <c r="U6" s="21" t="s">
        <v>72</v>
      </c>
      <c r="V6" s="21" t="s">
        <v>104</v>
      </c>
      <c r="W6" s="15" t="str">
        <f>CONCATENATE(Table224[[#This Row],[Disparities Sensitive]]," ",Table224[[#This Row],[Patient Reported Outcome]])</f>
        <v xml:space="preserve"> </v>
      </c>
      <c r="X6" s="14"/>
      <c r="Y6" s="14"/>
      <c r="Z6" s="14"/>
      <c r="AA6" s="21"/>
      <c r="AB6" s="21"/>
      <c r="AC6" s="130" t="s">
        <v>1558</v>
      </c>
      <c r="AD6" s="128" t="s">
        <v>1559</v>
      </c>
      <c r="AE6" s="127" t="s">
        <v>1560</v>
      </c>
    </row>
    <row r="7" spans="1:31" ht="409.5" x14ac:dyDescent="0.25">
      <c r="A7" s="27" t="s">
        <v>355</v>
      </c>
      <c r="B7" s="27">
        <v>7</v>
      </c>
      <c r="C7" s="22" t="s">
        <v>414</v>
      </c>
      <c r="D7" s="21" t="s">
        <v>356</v>
      </c>
      <c r="E7" s="15" t="str">
        <f>CONCATENATE(Table224[[#This Row],[NQF_measure_number]],CHAR(10),Table224[[#This Row],[Endorsement]]," ",Table224[[#This Row],[Endorsed Subtype]])</f>
        <v xml:space="preserve">0438
Endorsed </v>
      </c>
      <c r="F7" s="21" t="s">
        <v>107</v>
      </c>
      <c r="G7" s="21"/>
      <c r="H7" s="14" t="s">
        <v>357</v>
      </c>
      <c r="I7" s="21" t="s">
        <v>63</v>
      </c>
      <c r="J7" s="21" t="s">
        <v>32</v>
      </c>
      <c r="K7" s="21" t="s">
        <v>769</v>
      </c>
      <c r="L7" s="27" t="s">
        <v>359</v>
      </c>
      <c r="M7" s="27" t="s">
        <v>336</v>
      </c>
      <c r="N7" s="21" t="s">
        <v>360</v>
      </c>
      <c r="O7" s="21" t="s">
        <v>68</v>
      </c>
      <c r="P7" s="21" t="s">
        <v>52</v>
      </c>
      <c r="Q7" s="21" t="s">
        <v>338</v>
      </c>
      <c r="R7" s="21" t="s">
        <v>728</v>
      </c>
      <c r="S7" s="21" t="s">
        <v>103</v>
      </c>
      <c r="T7" s="21" t="s">
        <v>71</v>
      </c>
      <c r="U7" s="21" t="s">
        <v>72</v>
      </c>
      <c r="V7" s="21" t="s">
        <v>361</v>
      </c>
      <c r="W7" s="15" t="str">
        <f>CONCATENATE(Table224[[#This Row],[Disparities Sensitive]]," ",Table224[[#This Row],[Patient Reported Outcome]])</f>
        <v xml:space="preserve"> </v>
      </c>
      <c r="X7" s="14"/>
      <c r="Y7" s="14"/>
      <c r="Z7" s="14"/>
      <c r="AA7" s="21"/>
      <c r="AB7" s="21"/>
      <c r="AC7" s="126" t="s">
        <v>1529</v>
      </c>
      <c r="AD7" s="128" t="s">
        <v>1530</v>
      </c>
      <c r="AE7" s="127" t="s">
        <v>1562</v>
      </c>
    </row>
    <row r="8" spans="1:31" ht="409.5" x14ac:dyDescent="0.25">
      <c r="A8" s="27" t="s">
        <v>362</v>
      </c>
      <c r="B8" s="27">
        <v>7</v>
      </c>
      <c r="C8" s="22" t="s">
        <v>414</v>
      </c>
      <c r="D8" s="21" t="s">
        <v>363</v>
      </c>
      <c r="E8" s="15" t="str">
        <f>CONCATENATE(Table224[[#This Row],[NQF_measure_number]],CHAR(10),Table224[[#This Row],[Endorsement]]," ",Table224[[#This Row],[Endorsed Subtype]])</f>
        <v xml:space="preserve">0439
Endorsed </v>
      </c>
      <c r="F8" s="21" t="s">
        <v>107</v>
      </c>
      <c r="G8" s="21"/>
      <c r="H8" s="14" t="s">
        <v>364</v>
      </c>
      <c r="I8" s="21" t="s">
        <v>63</v>
      </c>
      <c r="J8" s="21" t="s">
        <v>32</v>
      </c>
      <c r="K8" s="21" t="s">
        <v>770</v>
      </c>
      <c r="L8" s="27" t="s">
        <v>366</v>
      </c>
      <c r="M8" s="27" t="s">
        <v>771</v>
      </c>
      <c r="N8" s="21" t="s">
        <v>368</v>
      </c>
      <c r="O8" s="21" t="s">
        <v>68</v>
      </c>
      <c r="P8" s="21" t="s">
        <v>52</v>
      </c>
      <c r="Q8" s="21" t="s">
        <v>369</v>
      </c>
      <c r="R8" s="21" t="s">
        <v>728</v>
      </c>
      <c r="S8" s="21" t="s">
        <v>103</v>
      </c>
      <c r="T8" s="21" t="s">
        <v>71</v>
      </c>
      <c r="U8" s="21" t="s">
        <v>72</v>
      </c>
      <c r="V8" s="21" t="s">
        <v>361</v>
      </c>
      <c r="W8" s="15" t="str">
        <f>CONCATENATE(Table224[[#This Row],[Disparities Sensitive]]," ",Table224[[#This Row],[Patient Reported Outcome]])</f>
        <v xml:space="preserve"> </v>
      </c>
      <c r="X8" s="14"/>
      <c r="Y8" s="14"/>
      <c r="Z8" s="14"/>
      <c r="AA8" s="21"/>
      <c r="AB8" s="21"/>
      <c r="AC8" s="126" t="s">
        <v>1558</v>
      </c>
      <c r="AD8" s="128" t="s">
        <v>1559</v>
      </c>
      <c r="AE8" s="127" t="s">
        <v>1563</v>
      </c>
    </row>
    <row r="9" spans="1:31" ht="270" x14ac:dyDescent="0.25">
      <c r="A9" s="27" t="s">
        <v>94</v>
      </c>
      <c r="B9" s="27">
        <v>8</v>
      </c>
      <c r="C9" s="22" t="s">
        <v>414</v>
      </c>
      <c r="D9" s="21" t="s">
        <v>95</v>
      </c>
      <c r="E9" s="15" t="str">
        <f>CONCATENATE(Table224[[#This Row],[NQF_measure_number]],CHAR(10),Table224[[#This Row],[Endorsement]]," ",Table224[[#This Row],[Endorsed Subtype]])</f>
        <v xml:space="preserve">0440
Not Endorsed </v>
      </c>
      <c r="F9" s="21" t="s">
        <v>30</v>
      </c>
      <c r="G9" s="21"/>
      <c r="H9" s="14" t="s">
        <v>96</v>
      </c>
      <c r="I9" s="21"/>
      <c r="J9" s="21" t="s">
        <v>32</v>
      </c>
      <c r="K9" s="21" t="s">
        <v>97</v>
      </c>
      <c r="L9" s="27" t="s">
        <v>98</v>
      </c>
      <c r="M9" s="27" t="s">
        <v>99</v>
      </c>
      <c r="N9" s="21" t="s">
        <v>100</v>
      </c>
      <c r="O9" s="21" t="s">
        <v>68</v>
      </c>
      <c r="P9" s="21" t="s">
        <v>742</v>
      </c>
      <c r="Q9" s="21" t="s">
        <v>102</v>
      </c>
      <c r="R9" s="21" t="s">
        <v>728</v>
      </c>
      <c r="S9" s="21" t="s">
        <v>103</v>
      </c>
      <c r="T9" s="21" t="s">
        <v>71</v>
      </c>
      <c r="U9" s="21" t="s">
        <v>72</v>
      </c>
      <c r="V9" s="21" t="s">
        <v>104</v>
      </c>
      <c r="W9" s="15" t="str">
        <f>CONCATENATE(Table224[[#This Row],[Disparities Sensitive]]," ",Table224[[#This Row],[Patient Reported Outcome]])</f>
        <v xml:space="preserve"> </v>
      </c>
      <c r="X9" s="14"/>
      <c r="Y9" s="14"/>
      <c r="Z9" s="14"/>
      <c r="AA9" s="21"/>
      <c r="AB9" s="21"/>
      <c r="AC9" s="126" t="s">
        <v>1558</v>
      </c>
      <c r="AD9" s="128" t="s">
        <v>1564</v>
      </c>
      <c r="AE9" s="127"/>
    </row>
    <row r="10" spans="1:31" ht="409.5" x14ac:dyDescent="0.25">
      <c r="A10" s="27" t="s">
        <v>285</v>
      </c>
      <c r="B10" s="27">
        <v>9</v>
      </c>
      <c r="C10" s="22" t="s">
        <v>414</v>
      </c>
      <c r="D10" s="21" t="s">
        <v>286</v>
      </c>
      <c r="E10" s="15" t="str">
        <f>CONCATENATE(Table224[[#This Row],[NQF_measure_number]],CHAR(10),Table224[[#This Row],[Endorsement]]," ",Table224[[#This Row],[Endorsed Subtype]])</f>
        <v xml:space="preserve">0371
Endorsed </v>
      </c>
      <c r="F10" s="21" t="s">
        <v>107</v>
      </c>
      <c r="G10" s="21"/>
      <c r="H10" s="14" t="s">
        <v>287</v>
      </c>
      <c r="I10" s="21" t="s">
        <v>63</v>
      </c>
      <c r="J10" s="21" t="s">
        <v>32</v>
      </c>
      <c r="K10" s="21" t="s">
        <v>761</v>
      </c>
      <c r="L10" s="27" t="s">
        <v>289</v>
      </c>
      <c r="M10" s="27" t="s">
        <v>290</v>
      </c>
      <c r="N10" s="21" t="s">
        <v>291</v>
      </c>
      <c r="O10" s="21" t="s">
        <v>68</v>
      </c>
      <c r="P10" s="21" t="s">
        <v>52</v>
      </c>
      <c r="Q10" s="21" t="s">
        <v>292</v>
      </c>
      <c r="R10" s="21" t="s">
        <v>728</v>
      </c>
      <c r="S10" s="21" t="s">
        <v>70</v>
      </c>
      <c r="T10" s="21" t="s">
        <v>71</v>
      </c>
      <c r="U10" s="21" t="s">
        <v>72</v>
      </c>
      <c r="V10" s="21"/>
      <c r="W10" s="15" t="str">
        <f>CONCATENATE(Table224[[#This Row],[Disparities Sensitive]]," ",Table224[[#This Row],[Patient Reported Outcome]])</f>
        <v xml:space="preserve"> </v>
      </c>
      <c r="X10" s="14"/>
      <c r="Y10" s="14"/>
      <c r="Z10" s="14"/>
      <c r="AA10" s="21"/>
      <c r="AB10" s="21" t="s">
        <v>293</v>
      </c>
      <c r="AC10" s="126" t="s">
        <v>1558</v>
      </c>
      <c r="AD10" s="128" t="s">
        <v>1559</v>
      </c>
      <c r="AE10" s="127" t="s">
        <v>1560</v>
      </c>
    </row>
    <row r="11" spans="1:31" ht="409.5" x14ac:dyDescent="0.25">
      <c r="A11" s="27" t="s">
        <v>294</v>
      </c>
      <c r="B11" s="27">
        <v>10</v>
      </c>
      <c r="C11" s="22" t="s">
        <v>414</v>
      </c>
      <c r="D11" s="21" t="s">
        <v>295</v>
      </c>
      <c r="E11" s="15" t="str">
        <f>CONCATENATE(Table224[[#This Row],[NQF_measure_number]],CHAR(10),Table224[[#This Row],[Endorsement]]," ",Table224[[#This Row],[Endorsed Subtype]])</f>
        <v xml:space="preserve">0372
Endorsed </v>
      </c>
      <c r="F11" s="21" t="s">
        <v>107</v>
      </c>
      <c r="G11" s="21"/>
      <c r="H11" s="14" t="s">
        <v>296</v>
      </c>
      <c r="I11" s="21" t="s">
        <v>63</v>
      </c>
      <c r="J11" s="21" t="s">
        <v>32</v>
      </c>
      <c r="K11" s="21" t="s">
        <v>762</v>
      </c>
      <c r="L11" s="27" t="s">
        <v>298</v>
      </c>
      <c r="M11" s="27" t="s">
        <v>299</v>
      </c>
      <c r="N11" s="21" t="s">
        <v>300</v>
      </c>
      <c r="O11" s="21" t="s">
        <v>68</v>
      </c>
      <c r="P11" s="21" t="s">
        <v>52</v>
      </c>
      <c r="Q11" s="21" t="s">
        <v>69</v>
      </c>
      <c r="R11" s="21" t="s">
        <v>728</v>
      </c>
      <c r="S11" s="21" t="s">
        <v>70</v>
      </c>
      <c r="T11" s="21" t="s">
        <v>71</v>
      </c>
      <c r="U11" s="21" t="s">
        <v>72</v>
      </c>
      <c r="V11" s="21"/>
      <c r="W11" s="15" t="str">
        <f>CONCATENATE(Table224[[#This Row],[Disparities Sensitive]]," ",Table224[[#This Row],[Patient Reported Outcome]])</f>
        <v xml:space="preserve">  </v>
      </c>
      <c r="X11" s="14" t="s">
        <v>727</v>
      </c>
      <c r="Y11" s="14"/>
      <c r="Z11" s="14"/>
      <c r="AA11" s="21"/>
      <c r="AB11" s="21"/>
      <c r="AC11" s="126" t="s">
        <v>1558</v>
      </c>
      <c r="AD11" s="128" t="s">
        <v>1559</v>
      </c>
      <c r="AE11" s="127" t="s">
        <v>1560</v>
      </c>
    </row>
    <row r="12" spans="1:31" ht="409.5" x14ac:dyDescent="0.25">
      <c r="A12" s="27" t="s">
        <v>301</v>
      </c>
      <c r="B12" s="27">
        <v>11</v>
      </c>
      <c r="C12" s="22" t="s">
        <v>414</v>
      </c>
      <c r="D12" s="21" t="s">
        <v>302</v>
      </c>
      <c r="E12" s="15" t="str">
        <f>CONCATENATE(Table224[[#This Row],[NQF_measure_number]],CHAR(10),Table224[[#This Row],[Endorsement]]," ",Table224[[#This Row],[Endorsed Subtype]])</f>
        <v xml:space="preserve">0373
Endorsed </v>
      </c>
      <c r="F12" s="21" t="s">
        <v>107</v>
      </c>
      <c r="G12" s="21"/>
      <c r="H12" s="14" t="s">
        <v>303</v>
      </c>
      <c r="I12" s="21" t="s">
        <v>63</v>
      </c>
      <c r="J12" s="21" t="s">
        <v>32</v>
      </c>
      <c r="K12" s="21" t="s">
        <v>1461</v>
      </c>
      <c r="L12" s="27" t="s">
        <v>305</v>
      </c>
      <c r="M12" s="27" t="s">
        <v>306</v>
      </c>
      <c r="N12" s="21" t="s">
        <v>307</v>
      </c>
      <c r="O12" s="21" t="s">
        <v>68</v>
      </c>
      <c r="P12" s="21" t="s">
        <v>52</v>
      </c>
      <c r="Q12" s="21" t="s">
        <v>69</v>
      </c>
      <c r="R12" s="21" t="s">
        <v>728</v>
      </c>
      <c r="S12" s="21" t="s">
        <v>70</v>
      </c>
      <c r="T12" s="21" t="s">
        <v>71</v>
      </c>
      <c r="U12" s="21" t="s">
        <v>72</v>
      </c>
      <c r="V12" s="21"/>
      <c r="W12" s="15" t="str">
        <f>CONCATENATE(Table224[[#This Row],[Disparities Sensitive]]," ",Table224[[#This Row],[Patient Reported Outcome]])</f>
        <v xml:space="preserve"> </v>
      </c>
      <c r="X12" s="14"/>
      <c r="Y12" s="14"/>
      <c r="Z12" s="14"/>
      <c r="AA12" s="21"/>
      <c r="AB12" s="21"/>
      <c r="AC12" s="126" t="s">
        <v>1558</v>
      </c>
      <c r="AD12" s="128" t="s">
        <v>1559</v>
      </c>
      <c r="AE12" s="127" t="s">
        <v>1560</v>
      </c>
    </row>
    <row r="13" spans="1:31" ht="390" x14ac:dyDescent="0.25">
      <c r="A13" s="27" t="s">
        <v>82</v>
      </c>
      <c r="B13" s="27">
        <v>11</v>
      </c>
      <c r="C13" s="22" t="s">
        <v>414</v>
      </c>
      <c r="D13" s="21" t="s">
        <v>83</v>
      </c>
      <c r="E13" s="15" t="str">
        <f>CONCATENATE(Table224[[#This Row],[NQF_measure_number]],CHAR(10),Table224[[#This Row],[Endorsement]]," ",Table224[[#This Row],[Endorsed Subtype]])</f>
        <v xml:space="preserve">0376
Not Endorsed </v>
      </c>
      <c r="F13" s="21" t="s">
        <v>30</v>
      </c>
      <c r="G13" s="21"/>
      <c r="H13" s="14" t="s">
        <v>84</v>
      </c>
      <c r="I13" s="21" t="s">
        <v>63</v>
      </c>
      <c r="J13" s="21" t="s">
        <v>32</v>
      </c>
      <c r="K13" s="21" t="s">
        <v>741</v>
      </c>
      <c r="L13" s="27" t="s">
        <v>86</v>
      </c>
      <c r="M13" s="27" t="s">
        <v>87</v>
      </c>
      <c r="N13" s="21" t="s">
        <v>88</v>
      </c>
      <c r="O13" s="21" t="s">
        <v>68</v>
      </c>
      <c r="P13" s="21" t="s">
        <v>80</v>
      </c>
      <c r="Q13" s="21" t="s">
        <v>89</v>
      </c>
      <c r="R13" s="21" t="s">
        <v>728</v>
      </c>
      <c r="S13" s="21" t="s">
        <v>70</v>
      </c>
      <c r="T13" s="21" t="s">
        <v>71</v>
      </c>
      <c r="U13" s="21" t="s">
        <v>72</v>
      </c>
      <c r="V13" s="21" t="s">
        <v>90</v>
      </c>
      <c r="W13" s="15" t="str">
        <f>CONCATENATE(Table224[[#This Row],[Disparities Sensitive]]," ",Table224[[#This Row],[Patient Reported Outcome]])</f>
        <v xml:space="preserve">  </v>
      </c>
      <c r="X13" s="14" t="s">
        <v>727</v>
      </c>
      <c r="Y13" s="14"/>
      <c r="Z13" s="14" t="s">
        <v>91</v>
      </c>
      <c r="AA13" s="21" t="s">
        <v>92</v>
      </c>
      <c r="AB13" s="21" t="s">
        <v>93</v>
      </c>
      <c r="AC13" s="126" t="s">
        <v>1558</v>
      </c>
      <c r="AD13" s="128" t="s">
        <v>1564</v>
      </c>
      <c r="AE13" s="127"/>
    </row>
    <row r="14" spans="1:31" ht="375" x14ac:dyDescent="0.25">
      <c r="A14" s="27" t="s">
        <v>60</v>
      </c>
      <c r="B14" s="27">
        <v>12</v>
      </c>
      <c r="C14" s="22" t="s">
        <v>414</v>
      </c>
      <c r="D14" s="21" t="s">
        <v>61</v>
      </c>
      <c r="E14" s="15" t="str">
        <f>CONCATENATE(Table224[[#This Row],[NQF_measure_number]],CHAR(10),Table224[[#This Row],[Endorsement]]," ",Table224[[#This Row],[Endorsed Subtype]])</f>
        <v xml:space="preserve">0374
Not Endorsed </v>
      </c>
      <c r="F14" s="21" t="s">
        <v>30</v>
      </c>
      <c r="G14" s="21"/>
      <c r="H14" s="14" t="s">
        <v>738</v>
      </c>
      <c r="I14" s="21" t="s">
        <v>63</v>
      </c>
      <c r="J14" s="21" t="s">
        <v>32</v>
      </c>
      <c r="K14" s="21" t="s">
        <v>1462</v>
      </c>
      <c r="L14" s="27" t="s">
        <v>65</v>
      </c>
      <c r="M14" s="27" t="s">
        <v>66</v>
      </c>
      <c r="N14" s="21" t="s">
        <v>67</v>
      </c>
      <c r="O14" s="21" t="s">
        <v>68</v>
      </c>
      <c r="P14" s="21" t="s">
        <v>52</v>
      </c>
      <c r="Q14" s="21" t="s">
        <v>69</v>
      </c>
      <c r="R14" s="21" t="s">
        <v>728</v>
      </c>
      <c r="S14" s="21" t="s">
        <v>70</v>
      </c>
      <c r="T14" s="21" t="s">
        <v>71</v>
      </c>
      <c r="U14" s="21" t="s">
        <v>72</v>
      </c>
      <c r="V14" s="21"/>
      <c r="W14" s="15" t="str">
        <f>CONCATENATE(Table224[[#This Row],[Disparities Sensitive]]," ",Table224[[#This Row],[Patient Reported Outcome]])</f>
        <v xml:space="preserve">  </v>
      </c>
      <c r="X14" s="14" t="s">
        <v>727</v>
      </c>
      <c r="Y14" s="14"/>
      <c r="Z14" s="14"/>
      <c r="AA14" s="21"/>
      <c r="AB14" s="21"/>
      <c r="AC14" s="126" t="s">
        <v>1558</v>
      </c>
      <c r="AD14" s="128" t="s">
        <v>1564</v>
      </c>
      <c r="AE14" s="127" t="s">
        <v>1565</v>
      </c>
    </row>
    <row r="15" spans="1:31" ht="409.5" x14ac:dyDescent="0.25">
      <c r="A15" s="27" t="s">
        <v>73</v>
      </c>
      <c r="B15" s="27">
        <v>13</v>
      </c>
      <c r="C15" s="22" t="s">
        <v>414</v>
      </c>
      <c r="D15" s="21" t="s">
        <v>74</v>
      </c>
      <c r="E15" s="15" t="str">
        <f>CONCATENATE(Table224[[#This Row],[NQF_measure_number]],CHAR(10),Table224[[#This Row],[Endorsement]]," ",Table224[[#This Row],[Endorsed Subtype]])</f>
        <v xml:space="preserve">0375
Not Endorsed </v>
      </c>
      <c r="F15" s="21" t="s">
        <v>30</v>
      </c>
      <c r="G15" s="21"/>
      <c r="H15" s="14" t="s">
        <v>75</v>
      </c>
      <c r="I15" s="21" t="s">
        <v>63</v>
      </c>
      <c r="J15" s="21" t="s">
        <v>32</v>
      </c>
      <c r="K15" s="21" t="s">
        <v>739</v>
      </c>
      <c r="L15" s="27" t="s">
        <v>77</v>
      </c>
      <c r="M15" s="27" t="s">
        <v>740</v>
      </c>
      <c r="N15" s="21" t="s">
        <v>79</v>
      </c>
      <c r="O15" s="21" t="s">
        <v>68</v>
      </c>
      <c r="P15" s="21" t="s">
        <v>80</v>
      </c>
      <c r="Q15" s="21" t="s">
        <v>69</v>
      </c>
      <c r="R15" s="21" t="s">
        <v>728</v>
      </c>
      <c r="S15" s="21" t="s">
        <v>70</v>
      </c>
      <c r="T15" s="21" t="s">
        <v>71</v>
      </c>
      <c r="U15" s="21" t="s">
        <v>72</v>
      </c>
      <c r="V15" s="21"/>
      <c r="W15" s="15" t="str">
        <f>CONCATENATE(Table224[[#This Row],[Disparities Sensitive]]," ",Table224[[#This Row],[Patient Reported Outcome]])</f>
        <v xml:space="preserve">  </v>
      </c>
      <c r="X15" s="14" t="s">
        <v>727</v>
      </c>
      <c r="Y15" s="14"/>
      <c r="Z15" s="14"/>
      <c r="AA15" s="21"/>
      <c r="AB15" s="21" t="s">
        <v>81</v>
      </c>
      <c r="AC15" s="126" t="s">
        <v>1558</v>
      </c>
      <c r="AD15" s="128" t="s">
        <v>1564</v>
      </c>
      <c r="AE15" s="127" t="s">
        <v>1565</v>
      </c>
    </row>
    <row r="16" spans="1:31" ht="300" x14ac:dyDescent="0.25">
      <c r="A16" s="27" t="s">
        <v>27</v>
      </c>
      <c r="B16" s="27"/>
      <c r="C16" s="22" t="s">
        <v>28</v>
      </c>
      <c r="D16" s="21" t="s">
        <v>29</v>
      </c>
      <c r="E16" s="15" t="str">
        <f>CONCATENATE(Table224[[#This Row],[NQF_measure_number]],CHAR(10),Table224[[#This Row],[Endorsement]]," ",Table224[[#This Row],[Endorsed Subtype]])</f>
        <v xml:space="preserve">0136
Not Endorsed </v>
      </c>
      <c r="F16" s="21" t="s">
        <v>30</v>
      </c>
      <c r="G16" s="21"/>
      <c r="H16" s="14" t="s">
        <v>31</v>
      </c>
      <c r="I16" s="21"/>
      <c r="J16" s="21" t="s">
        <v>32</v>
      </c>
      <c r="K16" s="3" t="s">
        <v>33</v>
      </c>
      <c r="L16" s="3" t="s">
        <v>34</v>
      </c>
      <c r="M16" s="3" t="s">
        <v>35</v>
      </c>
      <c r="N16" s="3" t="s">
        <v>36</v>
      </c>
      <c r="O16" s="21" t="s">
        <v>37</v>
      </c>
      <c r="P16" s="21" t="s">
        <v>38</v>
      </c>
      <c r="Q16" s="21" t="s">
        <v>39</v>
      </c>
      <c r="R16" s="21" t="s">
        <v>726</v>
      </c>
      <c r="S16" s="21" t="s">
        <v>41</v>
      </c>
      <c r="T16" s="21"/>
      <c r="U16" s="21" t="s">
        <v>42</v>
      </c>
      <c r="V16" s="21"/>
      <c r="W16" s="15" t="str">
        <f>CONCATENATE(Table224[[#This Row],[Disparities Sensitive]]," ",Table224[[#This Row],[Patient Reported Outcome]])</f>
        <v xml:space="preserve">  </v>
      </c>
      <c r="X16" s="14" t="s">
        <v>727</v>
      </c>
      <c r="Y16" s="14"/>
      <c r="Z16" s="14"/>
      <c r="AA16" s="21" t="s">
        <v>43</v>
      </c>
      <c r="AB16" s="21" t="s">
        <v>44</v>
      </c>
      <c r="AC16" s="125"/>
      <c r="AD16" s="128"/>
      <c r="AE16" s="127"/>
    </row>
    <row r="17" spans="1:31" ht="285" x14ac:dyDescent="0.25">
      <c r="A17" s="27" t="s">
        <v>45</v>
      </c>
      <c r="B17" s="27"/>
      <c r="C17" s="22" t="s">
        <v>28</v>
      </c>
      <c r="D17" s="21" t="s">
        <v>46</v>
      </c>
      <c r="E17" s="15" t="str">
        <f>CONCATENATE(Table224[[#This Row],[NQF_measure_number]],CHAR(10),Table224[[#This Row],[Endorsement]]," ",Table224[[#This Row],[Endorsed Subtype]])</f>
        <v xml:space="preserve">0148
Not Endorsed </v>
      </c>
      <c r="F17" s="21" t="s">
        <v>30</v>
      </c>
      <c r="G17" s="21"/>
      <c r="H17" s="14" t="s">
        <v>47</v>
      </c>
      <c r="I17" s="21"/>
      <c r="J17" s="21" t="s">
        <v>32</v>
      </c>
      <c r="K17" s="21" t="s">
        <v>48</v>
      </c>
      <c r="L17" s="27" t="s">
        <v>49</v>
      </c>
      <c r="M17" s="27" t="s">
        <v>50</v>
      </c>
      <c r="N17" s="21" t="s">
        <v>51</v>
      </c>
      <c r="O17" s="21" t="s">
        <v>37</v>
      </c>
      <c r="P17" s="21" t="s">
        <v>52</v>
      </c>
      <c r="Q17" s="21" t="s">
        <v>89</v>
      </c>
      <c r="R17" s="21" t="s">
        <v>728</v>
      </c>
      <c r="S17" s="21" t="s">
        <v>55</v>
      </c>
      <c r="T17" s="21"/>
      <c r="U17" s="21" t="s">
        <v>56</v>
      </c>
      <c r="V17" s="21" t="s">
        <v>57</v>
      </c>
      <c r="W17" s="15" t="str">
        <f>CONCATENATE(Table224[[#This Row],[Disparities Sensitive]]," ",Table224[[#This Row],[Patient Reported Outcome]])</f>
        <v xml:space="preserve"> </v>
      </c>
      <c r="X17" s="14"/>
      <c r="Y17" s="14"/>
      <c r="Z17" s="14"/>
      <c r="AA17" s="21" t="s">
        <v>58</v>
      </c>
      <c r="AB17" s="21" t="s">
        <v>59</v>
      </c>
      <c r="AC17" s="125" t="s">
        <v>1551</v>
      </c>
      <c r="AD17" s="128"/>
      <c r="AE17" s="127"/>
    </row>
    <row r="18" spans="1:31" ht="390" x14ac:dyDescent="0.25">
      <c r="A18" s="27" t="s">
        <v>729</v>
      </c>
      <c r="B18" s="27"/>
      <c r="C18" s="22" t="s">
        <v>28</v>
      </c>
      <c r="D18" s="21" t="s">
        <v>730</v>
      </c>
      <c r="E18" s="15" t="str">
        <f>CONCATENATE(Table224[[#This Row],[NQF_measure_number]],CHAR(10),Table224[[#This Row],[Endorsement]]," ",Table224[[#This Row],[Endorsed Subtype]])</f>
        <v xml:space="preserve">0217
Not Endorsed </v>
      </c>
      <c r="F18" s="21" t="s">
        <v>30</v>
      </c>
      <c r="G18" s="21"/>
      <c r="H18" s="14" t="s">
        <v>731</v>
      </c>
      <c r="I18" s="21"/>
      <c r="J18" s="21" t="s">
        <v>32</v>
      </c>
      <c r="K18" s="21" t="s">
        <v>732</v>
      </c>
      <c r="L18" s="27" t="s">
        <v>733</v>
      </c>
      <c r="M18" s="27" t="s">
        <v>734</v>
      </c>
      <c r="N18" s="21" t="s">
        <v>735</v>
      </c>
      <c r="O18" s="21" t="s">
        <v>736</v>
      </c>
      <c r="P18" s="21"/>
      <c r="Q18" s="21"/>
      <c r="R18" s="21"/>
      <c r="S18" s="21"/>
      <c r="T18" s="21"/>
      <c r="U18" s="21" t="s">
        <v>71</v>
      </c>
      <c r="V18" s="21" t="s">
        <v>737</v>
      </c>
      <c r="W18" s="15" t="str">
        <f>CONCATENATE(Table224[[#This Row],[Disparities Sensitive]]," ",Table224[[#This Row],[Patient Reported Outcome]])</f>
        <v xml:space="preserve">  </v>
      </c>
      <c r="X18" s="14" t="s">
        <v>727</v>
      </c>
      <c r="Y18" s="14"/>
      <c r="Z18" s="14"/>
      <c r="AA18" s="21"/>
      <c r="AB18" s="21"/>
      <c r="AC18" s="125"/>
      <c r="AD18" s="128"/>
      <c r="AE18" s="127"/>
    </row>
    <row r="19" spans="1:31" ht="409.5" x14ac:dyDescent="0.25">
      <c r="A19" s="27" t="s">
        <v>131</v>
      </c>
      <c r="B19" s="27"/>
      <c r="C19" s="22" t="s">
        <v>28</v>
      </c>
      <c r="D19" s="21" t="s">
        <v>132</v>
      </c>
      <c r="E19" s="15" t="str">
        <f>CONCATENATE(Table224[[#This Row],[NQF_measure_number]],CHAR(10),Table224[[#This Row],[Endorsement]]," ",Table224[[#This Row],[Endorsed Subtype]])</f>
        <v xml:space="preserve">0138
Endorsed </v>
      </c>
      <c r="F19" s="21" t="s">
        <v>107</v>
      </c>
      <c r="G19" s="21"/>
      <c r="H19" s="14" t="s">
        <v>133</v>
      </c>
      <c r="I19" s="21"/>
      <c r="J19" s="21" t="s">
        <v>134</v>
      </c>
      <c r="K19" s="21" t="s">
        <v>743</v>
      </c>
      <c r="L19" s="27" t="s">
        <v>136</v>
      </c>
      <c r="M19" s="27" t="s">
        <v>137</v>
      </c>
      <c r="N19" s="21" t="s">
        <v>138</v>
      </c>
      <c r="O19" s="21" t="s">
        <v>139</v>
      </c>
      <c r="P19" s="21" t="s">
        <v>80</v>
      </c>
      <c r="Q19" s="21" t="s">
        <v>140</v>
      </c>
      <c r="R19" s="21" t="s">
        <v>744</v>
      </c>
      <c r="S19" s="21" t="s">
        <v>142</v>
      </c>
      <c r="T19" s="21"/>
      <c r="U19" s="21" t="s">
        <v>143</v>
      </c>
      <c r="V19" s="21" t="s">
        <v>144</v>
      </c>
      <c r="W19" s="15" t="str">
        <f>CONCATENATE(Table224[[#This Row],[Disparities Sensitive]]," ",Table224[[#This Row],[Patient Reported Outcome]])</f>
        <v xml:space="preserve"> </v>
      </c>
      <c r="X19" s="14"/>
      <c r="Y19" s="14"/>
      <c r="Z19" s="14" t="s">
        <v>145</v>
      </c>
      <c r="AA19" s="21" t="s">
        <v>146</v>
      </c>
      <c r="AB19" s="21" t="s">
        <v>147</v>
      </c>
      <c r="AC19" s="125"/>
      <c r="AD19" s="128"/>
      <c r="AE19" s="127"/>
    </row>
    <row r="20" spans="1:31" ht="409.5" x14ac:dyDescent="0.25">
      <c r="A20" s="27" t="s">
        <v>148</v>
      </c>
      <c r="B20" s="27"/>
      <c r="C20" s="22" t="s">
        <v>28</v>
      </c>
      <c r="D20" s="21" t="s">
        <v>149</v>
      </c>
      <c r="E20" s="15" t="str">
        <f>CONCATENATE(Table224[[#This Row],[NQF_measure_number]],CHAR(10),Table224[[#This Row],[Endorsement]]," ",Table224[[#This Row],[Endorsed Subtype]])</f>
        <v xml:space="preserve">0139
Endorsed </v>
      </c>
      <c r="F20" s="21" t="s">
        <v>107</v>
      </c>
      <c r="G20" s="21"/>
      <c r="H20" s="14" t="s">
        <v>150</v>
      </c>
      <c r="I20" s="21"/>
      <c r="J20" s="21" t="s">
        <v>134</v>
      </c>
      <c r="K20" s="21" t="s">
        <v>745</v>
      </c>
      <c r="L20" s="27" t="s">
        <v>152</v>
      </c>
      <c r="M20" s="27" t="s">
        <v>153</v>
      </c>
      <c r="N20" s="21" t="s">
        <v>154</v>
      </c>
      <c r="O20" s="21" t="s">
        <v>155</v>
      </c>
      <c r="P20" s="21" t="s">
        <v>80</v>
      </c>
      <c r="Q20" s="21" t="s">
        <v>140</v>
      </c>
      <c r="R20" s="21" t="s">
        <v>744</v>
      </c>
      <c r="S20" s="21" t="s">
        <v>142</v>
      </c>
      <c r="T20" s="21"/>
      <c r="U20" s="21" t="s">
        <v>156</v>
      </c>
      <c r="V20" s="21" t="s">
        <v>144</v>
      </c>
      <c r="W20" s="15" t="str">
        <f>CONCATENATE(Table224[[#This Row],[Disparities Sensitive]]," ",Table224[[#This Row],[Patient Reported Outcome]])</f>
        <v xml:space="preserve"> </v>
      </c>
      <c r="X20" s="14"/>
      <c r="Y20" s="14"/>
      <c r="Z20" s="14" t="s">
        <v>145</v>
      </c>
      <c r="AA20" s="21" t="s">
        <v>157</v>
      </c>
      <c r="AB20" s="21" t="s">
        <v>158</v>
      </c>
      <c r="AC20" s="125"/>
      <c r="AD20" s="128"/>
      <c r="AE20" s="127"/>
    </row>
    <row r="21" spans="1:31" ht="409.5" x14ac:dyDescent="0.25">
      <c r="A21" s="27" t="s">
        <v>168</v>
      </c>
      <c r="B21" s="27"/>
      <c r="C21" s="22" t="s">
        <v>28</v>
      </c>
      <c r="D21" s="21" t="s">
        <v>169</v>
      </c>
      <c r="E21" s="15" t="str">
        <f>CONCATENATE(Table224[[#This Row],[NQF_measure_number]],CHAR(10),Table224[[#This Row],[Endorsement]]," ",Table224[[#This Row],[Endorsed Subtype]])</f>
        <v xml:space="preserve">0147
Endorsed </v>
      </c>
      <c r="F21" s="21" t="s">
        <v>107</v>
      </c>
      <c r="G21" s="21"/>
      <c r="H21" s="14" t="s">
        <v>170</v>
      </c>
      <c r="I21" s="21"/>
      <c r="J21" s="21" t="s">
        <v>32</v>
      </c>
      <c r="K21" s="21" t="s">
        <v>171</v>
      </c>
      <c r="L21" s="27" t="s">
        <v>172</v>
      </c>
      <c r="M21" s="27" t="s">
        <v>746</v>
      </c>
      <c r="N21" s="21" t="s">
        <v>747</v>
      </c>
      <c r="O21" s="21" t="s">
        <v>37</v>
      </c>
      <c r="P21" s="21" t="s">
        <v>52</v>
      </c>
      <c r="Q21" s="21" t="s">
        <v>175</v>
      </c>
      <c r="R21" s="21" t="s">
        <v>728</v>
      </c>
      <c r="S21" s="21" t="s">
        <v>55</v>
      </c>
      <c r="T21" s="21"/>
      <c r="U21" s="21" t="s">
        <v>176</v>
      </c>
      <c r="V21" s="21" t="s">
        <v>57</v>
      </c>
      <c r="W21" s="15" t="str">
        <f>CONCATENATE(Table224[[#This Row],[Disparities Sensitive]]," ",Table224[[#This Row],[Patient Reported Outcome]])</f>
        <v xml:space="preserve">  </v>
      </c>
      <c r="X21" s="14" t="s">
        <v>727</v>
      </c>
      <c r="Y21" s="14"/>
      <c r="Z21" s="14"/>
      <c r="AA21" s="21" t="s">
        <v>58</v>
      </c>
      <c r="AB21" s="21"/>
      <c r="AC21" s="125" t="s">
        <v>1551</v>
      </c>
      <c r="AD21" s="128"/>
      <c r="AE21" s="127"/>
    </row>
    <row r="22" spans="1:31" ht="409.5" x14ac:dyDescent="0.25">
      <c r="A22" s="27" t="s">
        <v>184</v>
      </c>
      <c r="B22" s="27"/>
      <c r="C22" s="22" t="s">
        <v>28</v>
      </c>
      <c r="D22" s="21" t="s">
        <v>185</v>
      </c>
      <c r="E22" s="15" t="str">
        <f>CONCATENATE(Table224[[#This Row],[NQF_measure_number]],CHAR(10),Table224[[#This Row],[Endorsement]]," ",Table224[[#This Row],[Endorsed Subtype]])</f>
        <v xml:space="preserve">0163
Endorsed </v>
      </c>
      <c r="F22" s="21" t="s">
        <v>107</v>
      </c>
      <c r="G22" s="21"/>
      <c r="H22" s="14" t="s">
        <v>186</v>
      </c>
      <c r="I22" s="21"/>
      <c r="J22" s="21" t="s">
        <v>32</v>
      </c>
      <c r="K22" s="21" t="s">
        <v>187</v>
      </c>
      <c r="L22" s="27" t="s">
        <v>188</v>
      </c>
      <c r="M22" s="27" t="s">
        <v>189</v>
      </c>
      <c r="N22" s="21" t="s">
        <v>748</v>
      </c>
      <c r="O22" s="21" t="s">
        <v>37</v>
      </c>
      <c r="P22" s="21" t="s">
        <v>52</v>
      </c>
      <c r="Q22" s="21" t="s">
        <v>749</v>
      </c>
      <c r="R22" s="21" t="s">
        <v>116</v>
      </c>
      <c r="S22" s="21" t="s">
        <v>750</v>
      </c>
      <c r="T22" s="21"/>
      <c r="U22" s="21" t="s">
        <v>191</v>
      </c>
      <c r="V22" s="21"/>
      <c r="W22" s="15" t="str">
        <f>CONCATENATE(Table224[[#This Row],[Disparities Sensitive]]," ",Table224[[#This Row],[Patient Reported Outcome]])</f>
        <v xml:space="preserve"> </v>
      </c>
      <c r="X22" s="14"/>
      <c r="Y22" s="14"/>
      <c r="Z22" s="14" t="s">
        <v>192</v>
      </c>
      <c r="AA22" s="21" t="s">
        <v>58</v>
      </c>
      <c r="AB22" s="21"/>
      <c r="AC22" s="125"/>
      <c r="AD22" s="128"/>
      <c r="AE22" s="127"/>
    </row>
    <row r="23" spans="1:31" ht="409.5" x14ac:dyDescent="0.25">
      <c r="A23" s="27" t="s">
        <v>193</v>
      </c>
      <c r="B23" s="27"/>
      <c r="C23" s="22" t="s">
        <v>28</v>
      </c>
      <c r="D23" s="21" t="s">
        <v>194</v>
      </c>
      <c r="E23" s="15" t="str">
        <f>CONCATENATE(Table224[[#This Row],[NQF_measure_number]],CHAR(10),Table224[[#This Row],[Endorsement]]," ",Table224[[#This Row],[Endorsed Subtype]])</f>
        <v xml:space="preserve">0164
Endorsed </v>
      </c>
      <c r="F23" s="21" t="s">
        <v>107</v>
      </c>
      <c r="G23" s="21"/>
      <c r="H23" s="14" t="s">
        <v>195</v>
      </c>
      <c r="I23" s="21"/>
      <c r="J23" s="21" t="s">
        <v>32</v>
      </c>
      <c r="K23" s="21" t="s">
        <v>196</v>
      </c>
      <c r="L23" s="27" t="s">
        <v>197</v>
      </c>
      <c r="M23" s="27" t="s">
        <v>198</v>
      </c>
      <c r="N23" s="21" t="s">
        <v>751</v>
      </c>
      <c r="O23" s="21" t="s">
        <v>37</v>
      </c>
      <c r="P23" s="21" t="s">
        <v>52</v>
      </c>
      <c r="Q23" s="21" t="s">
        <v>749</v>
      </c>
      <c r="R23" s="21" t="s">
        <v>116</v>
      </c>
      <c r="S23" s="21" t="s">
        <v>750</v>
      </c>
      <c r="T23" s="21"/>
      <c r="U23" s="21" t="s">
        <v>200</v>
      </c>
      <c r="V23" s="21"/>
      <c r="W23" s="15" t="str">
        <f>CONCATENATE(Table224[[#This Row],[Disparities Sensitive]]," ",Table224[[#This Row],[Patient Reported Outcome]])</f>
        <v xml:space="preserve">Disparities Sensitive  </v>
      </c>
      <c r="X23" s="14" t="s">
        <v>752</v>
      </c>
      <c r="Y23" s="14"/>
      <c r="Z23" s="14" t="s">
        <v>201</v>
      </c>
      <c r="AA23" s="21" t="s">
        <v>58</v>
      </c>
      <c r="AB23" s="21"/>
      <c r="AC23" s="125"/>
      <c r="AD23" s="128"/>
      <c r="AE23" s="127"/>
    </row>
    <row r="24" spans="1:31" ht="195" x14ac:dyDescent="0.25">
      <c r="A24" s="27" t="s">
        <v>202</v>
      </c>
      <c r="B24" s="27"/>
      <c r="C24" s="22" t="s">
        <v>28</v>
      </c>
      <c r="D24" s="21" t="s">
        <v>203</v>
      </c>
      <c r="E24" s="15" t="str">
        <f>CONCATENATE(Table224[[#This Row],[NQF_measure_number]],CHAR(10),Table224[[#This Row],[Endorsement]]," ",Table224[[#This Row],[Endorsed Subtype]])</f>
        <v xml:space="preserve">0166
Endorsed </v>
      </c>
      <c r="F24" s="21" t="s">
        <v>107</v>
      </c>
      <c r="G24" s="21"/>
      <c r="H24" s="14" t="s">
        <v>204</v>
      </c>
      <c r="I24" s="21"/>
      <c r="J24" s="21" t="s">
        <v>753</v>
      </c>
      <c r="K24" s="21" t="s">
        <v>206</v>
      </c>
      <c r="L24" s="27"/>
      <c r="M24" s="27"/>
      <c r="N24" s="21"/>
      <c r="O24" s="21" t="s">
        <v>207</v>
      </c>
      <c r="P24" s="21" t="s">
        <v>208</v>
      </c>
      <c r="Q24" s="21" t="s">
        <v>209</v>
      </c>
      <c r="R24" s="21" t="s">
        <v>116</v>
      </c>
      <c r="S24" s="21" t="s">
        <v>754</v>
      </c>
      <c r="T24" s="21"/>
      <c r="U24" s="21" t="s">
        <v>211</v>
      </c>
      <c r="V24" s="21" t="s">
        <v>57</v>
      </c>
      <c r="W24" s="15" t="str">
        <f>CONCATENATE(Table224[[#This Row],[Disparities Sensitive]]," ",Table224[[#This Row],[Patient Reported Outcome]])</f>
        <v xml:space="preserve">  Patient Reported Outcome</v>
      </c>
      <c r="X24" s="14" t="s">
        <v>727</v>
      </c>
      <c r="Y24" s="14" t="s">
        <v>23</v>
      </c>
      <c r="Z24" s="14" t="s">
        <v>212</v>
      </c>
      <c r="AA24" s="21"/>
      <c r="AB24" s="21" t="s">
        <v>213</v>
      </c>
      <c r="AC24" s="125"/>
      <c r="AD24" s="128"/>
      <c r="AE24" s="127"/>
    </row>
    <row r="25" spans="1:31" ht="409.5" x14ac:dyDescent="0.25">
      <c r="A25" s="27" t="s">
        <v>214</v>
      </c>
      <c r="B25" s="27"/>
      <c r="C25" s="22" t="s">
        <v>28</v>
      </c>
      <c r="D25" s="21" t="s">
        <v>215</v>
      </c>
      <c r="E25" s="15" t="str">
        <f>CONCATENATE(Table224[[#This Row],[NQF_measure_number]],CHAR(10),Table224[[#This Row],[Endorsement]]," ",Table224[[#This Row],[Endorsed Subtype]])</f>
        <v xml:space="preserve">0218
Endorsed </v>
      </c>
      <c r="F25" s="21" t="s">
        <v>107</v>
      </c>
      <c r="G25" s="21"/>
      <c r="H25" s="14" t="s">
        <v>216</v>
      </c>
      <c r="I25" s="21"/>
      <c r="J25" s="21" t="s">
        <v>32</v>
      </c>
      <c r="K25" s="21" t="s">
        <v>217</v>
      </c>
      <c r="L25" s="27" t="s">
        <v>218</v>
      </c>
      <c r="M25" s="27" t="s">
        <v>219</v>
      </c>
      <c r="N25" s="21" t="s">
        <v>220</v>
      </c>
      <c r="O25" s="21" t="s">
        <v>37</v>
      </c>
      <c r="P25" s="21" t="s">
        <v>52</v>
      </c>
      <c r="Q25" s="21" t="s">
        <v>755</v>
      </c>
      <c r="R25" s="21" t="s">
        <v>116</v>
      </c>
      <c r="S25" s="21" t="s">
        <v>756</v>
      </c>
      <c r="T25" s="21"/>
      <c r="U25" s="21" t="s">
        <v>211</v>
      </c>
      <c r="V25" s="21" t="s">
        <v>57</v>
      </c>
      <c r="W25" s="15" t="str">
        <f>CONCATENATE(Table224[[#This Row],[Disparities Sensitive]]," ",Table224[[#This Row],[Patient Reported Outcome]])</f>
        <v xml:space="preserve"> </v>
      </c>
      <c r="X25" s="14"/>
      <c r="Y25" s="14"/>
      <c r="Z25" s="14"/>
      <c r="AA25" s="21" t="s">
        <v>58</v>
      </c>
      <c r="AB25" s="21" t="s">
        <v>146</v>
      </c>
      <c r="AC25" s="125"/>
      <c r="AD25" s="128"/>
      <c r="AE25" s="127"/>
    </row>
    <row r="26" spans="1:31" ht="409.5" x14ac:dyDescent="0.25">
      <c r="A26" s="27" t="s">
        <v>233</v>
      </c>
      <c r="B26" s="27"/>
      <c r="C26" s="22" t="s">
        <v>28</v>
      </c>
      <c r="D26" s="21" t="s">
        <v>234</v>
      </c>
      <c r="E26" s="15" t="str">
        <f>CONCATENATE(Table224[[#This Row],[NQF_measure_number]],CHAR(10),Table224[[#This Row],[Endorsement]]," ",Table224[[#This Row],[Endorsed Subtype]])</f>
        <v xml:space="preserve">0229
Endorsed </v>
      </c>
      <c r="F26" s="21" t="s">
        <v>107</v>
      </c>
      <c r="G26" s="21"/>
      <c r="H26" s="14" t="s">
        <v>235</v>
      </c>
      <c r="I26" s="21"/>
      <c r="J26" s="21" t="s">
        <v>134</v>
      </c>
      <c r="K26" s="21" t="s">
        <v>236</v>
      </c>
      <c r="L26" s="27" t="s">
        <v>237</v>
      </c>
      <c r="M26" s="27" t="s">
        <v>238</v>
      </c>
      <c r="N26" s="21" t="s">
        <v>239</v>
      </c>
      <c r="O26" s="21" t="s">
        <v>37</v>
      </c>
      <c r="P26" s="21" t="s">
        <v>80</v>
      </c>
      <c r="Q26" s="21" t="s">
        <v>240</v>
      </c>
      <c r="R26" s="21" t="s">
        <v>728</v>
      </c>
      <c r="S26" s="21" t="s">
        <v>55</v>
      </c>
      <c r="T26" s="21"/>
      <c r="U26" s="21" t="s">
        <v>42</v>
      </c>
      <c r="V26" s="21" t="s">
        <v>241</v>
      </c>
      <c r="W26" s="15" t="str">
        <f>CONCATENATE(Table224[[#This Row],[Disparities Sensitive]]," ",Table224[[#This Row],[Patient Reported Outcome]])</f>
        <v xml:space="preserve">  </v>
      </c>
      <c r="X26" s="14" t="s">
        <v>727</v>
      </c>
      <c r="Y26" s="14"/>
      <c r="Z26" s="14" t="s">
        <v>242</v>
      </c>
      <c r="AA26" s="21"/>
      <c r="AB26" s="21"/>
      <c r="AC26" s="125"/>
      <c r="AD26" s="128"/>
      <c r="AE26" s="127"/>
    </row>
    <row r="27" spans="1:31" ht="409.5" x14ac:dyDescent="0.25">
      <c r="A27" s="27" t="s">
        <v>243</v>
      </c>
      <c r="B27" s="27"/>
      <c r="C27" s="22" t="s">
        <v>28</v>
      </c>
      <c r="D27" s="21" t="s">
        <v>244</v>
      </c>
      <c r="E27" s="15" t="str">
        <f>CONCATENATE(Table224[[#This Row],[NQF_measure_number]],CHAR(10),Table224[[#This Row],[Endorsement]]," ",Table224[[#This Row],[Endorsed Subtype]])</f>
        <v xml:space="preserve">0230
Endorsed </v>
      </c>
      <c r="F27" s="21" t="s">
        <v>107</v>
      </c>
      <c r="G27" s="21"/>
      <c r="H27" s="14" t="s">
        <v>245</v>
      </c>
      <c r="I27" s="21"/>
      <c r="J27" s="21" t="s">
        <v>134</v>
      </c>
      <c r="K27" s="21" t="s">
        <v>246</v>
      </c>
      <c r="L27" s="27" t="s">
        <v>247</v>
      </c>
      <c r="M27" s="27" t="s">
        <v>248</v>
      </c>
      <c r="N27" s="21" t="s">
        <v>249</v>
      </c>
      <c r="O27" s="21" t="s">
        <v>37</v>
      </c>
      <c r="P27" s="21" t="s">
        <v>80</v>
      </c>
      <c r="Q27" s="21" t="s">
        <v>240</v>
      </c>
      <c r="R27" s="21" t="s">
        <v>728</v>
      </c>
      <c r="S27" s="21" t="s">
        <v>55</v>
      </c>
      <c r="T27" s="21"/>
      <c r="U27" s="21" t="s">
        <v>42</v>
      </c>
      <c r="V27" s="21"/>
      <c r="W27" s="15" t="str">
        <f>CONCATENATE(Table224[[#This Row],[Disparities Sensitive]]," ",Table224[[#This Row],[Patient Reported Outcome]])</f>
        <v xml:space="preserve">Disparities Sensitive  </v>
      </c>
      <c r="X27" s="14" t="s">
        <v>752</v>
      </c>
      <c r="Y27" s="14"/>
      <c r="Z27" s="14" t="s">
        <v>242</v>
      </c>
      <c r="AA27" s="21"/>
      <c r="AB27" s="21"/>
      <c r="AC27" s="125"/>
      <c r="AD27" s="128"/>
      <c r="AE27" s="127"/>
    </row>
    <row r="28" spans="1:31" ht="409.5" x14ac:dyDescent="0.25">
      <c r="A28" s="27" t="s">
        <v>250</v>
      </c>
      <c r="B28" s="27"/>
      <c r="C28" s="22" t="s">
        <v>28</v>
      </c>
      <c r="D28" s="21" t="s">
        <v>251</v>
      </c>
      <c r="E28" s="15" t="str">
        <f>CONCATENATE(Table224[[#This Row],[NQF_measure_number]],CHAR(10),Table224[[#This Row],[Endorsement]]," ",Table224[[#This Row],[Endorsed Subtype]])</f>
        <v xml:space="preserve">0284
Endorsed </v>
      </c>
      <c r="F28" s="21" t="s">
        <v>107</v>
      </c>
      <c r="G28" s="21"/>
      <c r="H28" s="14" t="s">
        <v>252</v>
      </c>
      <c r="I28" s="21"/>
      <c r="J28" s="21" t="s">
        <v>32</v>
      </c>
      <c r="K28" s="21" t="s">
        <v>253</v>
      </c>
      <c r="L28" s="27" t="s">
        <v>254</v>
      </c>
      <c r="M28" s="27" t="s">
        <v>757</v>
      </c>
      <c r="N28" s="21" t="s">
        <v>256</v>
      </c>
      <c r="O28" s="21" t="s">
        <v>37</v>
      </c>
      <c r="P28" s="21" t="s">
        <v>52</v>
      </c>
      <c r="Q28" s="21" t="s">
        <v>89</v>
      </c>
      <c r="R28" s="21" t="s">
        <v>728</v>
      </c>
      <c r="S28" s="21" t="s">
        <v>257</v>
      </c>
      <c r="T28" s="21"/>
      <c r="U28" s="21" t="s">
        <v>211</v>
      </c>
      <c r="V28" s="21" t="s">
        <v>57</v>
      </c>
      <c r="W28" s="15" t="str">
        <f>CONCATENATE(Table224[[#This Row],[Disparities Sensitive]]," ",Table224[[#This Row],[Patient Reported Outcome]])</f>
        <v xml:space="preserve"> </v>
      </c>
      <c r="X28" s="14"/>
      <c r="Y28" s="14"/>
      <c r="Z28" s="14"/>
      <c r="AA28" s="21" t="s">
        <v>58</v>
      </c>
      <c r="AB28" s="21" t="s">
        <v>146</v>
      </c>
      <c r="AC28" s="125"/>
      <c r="AD28" s="128"/>
      <c r="AE28" s="127"/>
    </row>
    <row r="29" spans="1:31" ht="409.5" x14ac:dyDescent="0.25">
      <c r="A29" s="27" t="s">
        <v>258</v>
      </c>
      <c r="B29" s="27"/>
      <c r="C29" s="22" t="s">
        <v>28</v>
      </c>
      <c r="D29" s="21" t="s">
        <v>259</v>
      </c>
      <c r="E29" s="15" t="str">
        <f>CONCATENATE(Table224[[#This Row],[NQF_measure_number]],CHAR(10),Table224[[#This Row],[Endorsement]]," ",Table224[[#This Row],[Endorsed Subtype]])</f>
        <v xml:space="preserve">0300
Endorsed </v>
      </c>
      <c r="F29" s="21" t="s">
        <v>107</v>
      </c>
      <c r="G29" s="21"/>
      <c r="H29" s="14" t="s">
        <v>260</v>
      </c>
      <c r="I29" s="21"/>
      <c r="J29" s="21" t="s">
        <v>32</v>
      </c>
      <c r="K29" s="21" t="s">
        <v>758</v>
      </c>
      <c r="L29" s="27" t="s">
        <v>759</v>
      </c>
      <c r="M29" s="27" t="s">
        <v>263</v>
      </c>
      <c r="N29" s="21" t="s">
        <v>760</v>
      </c>
      <c r="O29" s="21" t="s">
        <v>37</v>
      </c>
      <c r="P29" s="21" t="s">
        <v>52</v>
      </c>
      <c r="Q29" s="21" t="s">
        <v>89</v>
      </c>
      <c r="R29" s="21" t="s">
        <v>728</v>
      </c>
      <c r="S29" s="21" t="s">
        <v>257</v>
      </c>
      <c r="T29" s="21"/>
      <c r="U29" s="21" t="s">
        <v>42</v>
      </c>
      <c r="V29" s="21" t="s">
        <v>265</v>
      </c>
      <c r="W29" s="15" t="str">
        <f>CONCATENATE(Table224[[#This Row],[Disparities Sensitive]]," ",Table224[[#This Row],[Patient Reported Outcome]])</f>
        <v xml:space="preserve"> </v>
      </c>
      <c r="X29" s="14"/>
      <c r="Y29" s="14"/>
      <c r="Z29" s="14"/>
      <c r="AA29" s="21" t="s">
        <v>58</v>
      </c>
      <c r="AB29" s="21" t="s">
        <v>146</v>
      </c>
      <c r="AC29" s="125"/>
      <c r="AD29" s="128"/>
      <c r="AE29" s="127"/>
    </row>
    <row r="30" spans="1:31" ht="409.5" x14ac:dyDescent="0.25">
      <c r="A30" s="27" t="s">
        <v>386</v>
      </c>
      <c r="B30" s="27"/>
      <c r="C30" s="22" t="s">
        <v>28</v>
      </c>
      <c r="D30" s="21" t="s">
        <v>387</v>
      </c>
      <c r="E30" s="15" t="str">
        <f>CONCATENATE(Table224[[#This Row],[NQF_measure_number]],CHAR(10),Table224[[#This Row],[Endorsement]]," ",Table224[[#This Row],[Endorsed Subtype]])</f>
        <v xml:space="preserve">0453
Endorsed </v>
      </c>
      <c r="F30" s="21" t="s">
        <v>107</v>
      </c>
      <c r="G30" s="21"/>
      <c r="H30" s="14" t="s">
        <v>388</v>
      </c>
      <c r="I30" s="21"/>
      <c r="J30" s="21" t="s">
        <v>32</v>
      </c>
      <c r="K30" s="21" t="s">
        <v>389</v>
      </c>
      <c r="L30" s="27" t="s">
        <v>390</v>
      </c>
      <c r="M30" s="27" t="s">
        <v>391</v>
      </c>
      <c r="N30" s="21" t="s">
        <v>773</v>
      </c>
      <c r="O30" s="21" t="s">
        <v>37</v>
      </c>
      <c r="P30" s="21" t="s">
        <v>52</v>
      </c>
      <c r="Q30" s="21" t="s">
        <v>774</v>
      </c>
      <c r="R30" s="21" t="s">
        <v>116</v>
      </c>
      <c r="S30" s="21" t="s">
        <v>754</v>
      </c>
      <c r="T30" s="21"/>
      <c r="U30" s="21" t="s">
        <v>393</v>
      </c>
      <c r="V30" s="21" t="s">
        <v>394</v>
      </c>
      <c r="W30" s="15" t="str">
        <f>CONCATENATE(Table224[[#This Row],[Disparities Sensitive]]," ",Table224[[#This Row],[Patient Reported Outcome]])</f>
        <v xml:space="preserve"> </v>
      </c>
      <c r="X30" s="14"/>
      <c r="Y30" s="14"/>
      <c r="Z30" s="14"/>
      <c r="AA30" s="21" t="s">
        <v>58</v>
      </c>
      <c r="AB30" s="21" t="s">
        <v>146</v>
      </c>
      <c r="AC30" s="125"/>
      <c r="AD30" s="128"/>
      <c r="AE30" s="127"/>
    </row>
    <row r="31" spans="1:31" ht="409.5" x14ac:dyDescent="0.25">
      <c r="A31" s="27" t="s">
        <v>395</v>
      </c>
      <c r="B31" s="27"/>
      <c r="C31" s="22" t="s">
        <v>28</v>
      </c>
      <c r="D31" s="21" t="s">
        <v>396</v>
      </c>
      <c r="E31" s="15" t="str">
        <f>CONCATENATE(Table224[[#This Row],[NQF_measure_number]],CHAR(10),Table224[[#This Row],[Endorsement]]," ",Table224[[#This Row],[Endorsed Subtype]])</f>
        <v xml:space="preserve">0468
Endorsed </v>
      </c>
      <c r="F31" s="21" t="s">
        <v>107</v>
      </c>
      <c r="G31" s="21"/>
      <c r="H31" s="14" t="s">
        <v>397</v>
      </c>
      <c r="I31" s="21"/>
      <c r="J31" s="21" t="s">
        <v>134</v>
      </c>
      <c r="K31" s="21" t="s">
        <v>398</v>
      </c>
      <c r="L31" s="27" t="s">
        <v>399</v>
      </c>
      <c r="M31" s="27" t="s">
        <v>400</v>
      </c>
      <c r="N31" s="21" t="s">
        <v>401</v>
      </c>
      <c r="O31" s="21" t="s">
        <v>37</v>
      </c>
      <c r="P31" s="21" t="s">
        <v>80</v>
      </c>
      <c r="Q31" s="21" t="s">
        <v>240</v>
      </c>
      <c r="R31" s="21" t="s">
        <v>728</v>
      </c>
      <c r="S31" s="21" t="s">
        <v>55</v>
      </c>
      <c r="T31" s="21"/>
      <c r="U31" s="21" t="s">
        <v>42</v>
      </c>
      <c r="V31" s="21" t="s">
        <v>402</v>
      </c>
      <c r="W31" s="15" t="str">
        <f>CONCATENATE(Table224[[#This Row],[Disparities Sensitive]]," ",Table224[[#This Row],[Patient Reported Outcome]])</f>
        <v xml:space="preserve">  </v>
      </c>
      <c r="X31" s="14" t="s">
        <v>727</v>
      </c>
      <c r="Y31" s="14"/>
      <c r="Z31" s="14"/>
      <c r="AA31" s="21"/>
      <c r="AB31" s="21"/>
      <c r="AC31" s="125"/>
      <c r="AD31" s="128"/>
      <c r="AE31" s="127"/>
    </row>
    <row r="32" spans="1:31" ht="409.5" x14ac:dyDescent="0.25">
      <c r="A32" s="27" t="s">
        <v>465</v>
      </c>
      <c r="B32" s="27"/>
      <c r="C32" s="22" t="s">
        <v>28</v>
      </c>
      <c r="D32" s="21" t="s">
        <v>466</v>
      </c>
      <c r="E32" s="15" t="str">
        <f>CONCATENATE(Table224[[#This Row],[NQF_measure_number]],CHAR(10),Table224[[#This Row],[Endorsement]]," ",Table224[[#This Row],[Endorsed Subtype]])</f>
        <v xml:space="preserve">0527
Endorsed </v>
      </c>
      <c r="F32" s="21" t="s">
        <v>107</v>
      </c>
      <c r="G32" s="21"/>
      <c r="H32" s="14" t="s">
        <v>467</v>
      </c>
      <c r="I32" s="21"/>
      <c r="J32" s="21" t="s">
        <v>32</v>
      </c>
      <c r="K32" s="21" t="s">
        <v>468</v>
      </c>
      <c r="L32" s="27" t="s">
        <v>469</v>
      </c>
      <c r="M32" s="27" t="s">
        <v>470</v>
      </c>
      <c r="N32" s="21" t="s">
        <v>775</v>
      </c>
      <c r="O32" s="21" t="s">
        <v>37</v>
      </c>
      <c r="P32" s="21" t="s">
        <v>52</v>
      </c>
      <c r="Q32" s="21" t="s">
        <v>776</v>
      </c>
      <c r="R32" s="21" t="s">
        <v>116</v>
      </c>
      <c r="S32" s="21" t="s">
        <v>777</v>
      </c>
      <c r="T32" s="21"/>
      <c r="U32" s="21" t="s">
        <v>393</v>
      </c>
      <c r="V32" s="21" t="s">
        <v>57</v>
      </c>
      <c r="W32" s="15" t="str">
        <f>CONCATENATE(Table224[[#This Row],[Disparities Sensitive]]," ",Table224[[#This Row],[Patient Reported Outcome]])</f>
        <v xml:space="preserve"> </v>
      </c>
      <c r="X32" s="14"/>
      <c r="Y32" s="14"/>
      <c r="Z32" s="14"/>
      <c r="AA32" s="21" t="s">
        <v>58</v>
      </c>
      <c r="AB32" s="21" t="s">
        <v>146</v>
      </c>
      <c r="AC32" s="125" t="s">
        <v>1551</v>
      </c>
      <c r="AD32" s="128"/>
      <c r="AE32" s="127"/>
    </row>
    <row r="33" spans="1:31" ht="409.5" x14ac:dyDescent="0.25">
      <c r="A33" s="27" t="s">
        <v>474</v>
      </c>
      <c r="B33" s="27"/>
      <c r="C33" s="22" t="s">
        <v>28</v>
      </c>
      <c r="D33" s="21" t="s">
        <v>475</v>
      </c>
      <c r="E33" s="15" t="str">
        <f>CONCATENATE(Table224[[#This Row],[NQF_measure_number]],CHAR(10),Table224[[#This Row],[Endorsement]]," ",Table224[[#This Row],[Endorsed Subtype]])</f>
        <v xml:space="preserve">0528
Endorsed </v>
      </c>
      <c r="F33" s="21" t="s">
        <v>107</v>
      </c>
      <c r="G33" s="21"/>
      <c r="H33" s="14" t="s">
        <v>476</v>
      </c>
      <c r="I33" s="21"/>
      <c r="J33" s="21" t="s">
        <v>32</v>
      </c>
      <c r="K33" s="21" t="s">
        <v>477</v>
      </c>
      <c r="L33" s="27" t="s">
        <v>478</v>
      </c>
      <c r="M33" s="27" t="s">
        <v>479</v>
      </c>
      <c r="N33" s="21" t="s">
        <v>778</v>
      </c>
      <c r="O33" s="21" t="s">
        <v>37</v>
      </c>
      <c r="P33" s="21" t="s">
        <v>52</v>
      </c>
      <c r="Q33" s="21" t="s">
        <v>776</v>
      </c>
      <c r="R33" s="21" t="s">
        <v>116</v>
      </c>
      <c r="S33" s="21" t="s">
        <v>777</v>
      </c>
      <c r="T33" s="21"/>
      <c r="U33" s="21" t="s">
        <v>481</v>
      </c>
      <c r="V33" s="21" t="s">
        <v>57</v>
      </c>
      <c r="W33" s="15" t="str">
        <f>CONCATENATE(Table224[[#This Row],[Disparities Sensitive]]," ",Table224[[#This Row],[Patient Reported Outcome]])</f>
        <v xml:space="preserve"> </v>
      </c>
      <c r="X33" s="14"/>
      <c r="Y33" s="14"/>
      <c r="Z33" s="14"/>
      <c r="AA33" s="21" t="s">
        <v>58</v>
      </c>
      <c r="AB33" s="21" t="s">
        <v>146</v>
      </c>
      <c r="AC33" s="125" t="s">
        <v>1551</v>
      </c>
      <c r="AD33" s="128"/>
      <c r="AE33" s="127"/>
    </row>
    <row r="34" spans="1:31" ht="409.5" x14ac:dyDescent="0.25">
      <c r="A34" s="27" t="s">
        <v>482</v>
      </c>
      <c r="B34" s="27"/>
      <c r="C34" s="22" t="s">
        <v>28</v>
      </c>
      <c r="D34" s="21" t="s">
        <v>483</v>
      </c>
      <c r="E34" s="15" t="str">
        <f>CONCATENATE(Table224[[#This Row],[NQF_measure_number]],CHAR(10),Table224[[#This Row],[Endorsement]]," ",Table224[[#This Row],[Endorsed Subtype]])</f>
        <v xml:space="preserve">0529
Endorsed </v>
      </c>
      <c r="F34" s="21" t="s">
        <v>107</v>
      </c>
      <c r="G34" s="21"/>
      <c r="H34" s="14" t="s">
        <v>484</v>
      </c>
      <c r="I34" s="21"/>
      <c r="J34" s="21" t="s">
        <v>32</v>
      </c>
      <c r="K34" s="21" t="s">
        <v>485</v>
      </c>
      <c r="L34" s="27" t="s">
        <v>486</v>
      </c>
      <c r="M34" s="27" t="s">
        <v>487</v>
      </c>
      <c r="N34" s="21" t="s">
        <v>779</v>
      </c>
      <c r="O34" s="21" t="s">
        <v>37</v>
      </c>
      <c r="P34" s="21" t="s">
        <v>52</v>
      </c>
      <c r="Q34" s="21" t="s">
        <v>776</v>
      </c>
      <c r="R34" s="21" t="s">
        <v>116</v>
      </c>
      <c r="S34" s="21" t="s">
        <v>777</v>
      </c>
      <c r="T34" s="21"/>
      <c r="U34" s="21" t="s">
        <v>211</v>
      </c>
      <c r="V34" s="21" t="s">
        <v>57</v>
      </c>
      <c r="W34" s="15" t="str">
        <f>CONCATENATE(Table224[[#This Row],[Disparities Sensitive]]," ",Table224[[#This Row],[Patient Reported Outcome]])</f>
        <v xml:space="preserve"> </v>
      </c>
      <c r="X34" s="14"/>
      <c r="Y34" s="14"/>
      <c r="Z34" s="14" t="s">
        <v>91</v>
      </c>
      <c r="AA34" s="21" t="s">
        <v>58</v>
      </c>
      <c r="AB34" s="21" t="s">
        <v>146</v>
      </c>
      <c r="AC34" s="125" t="s">
        <v>1551</v>
      </c>
      <c r="AD34" s="128"/>
      <c r="AE34" s="127"/>
    </row>
    <row r="35" spans="1:31" ht="105" x14ac:dyDescent="0.25">
      <c r="A35" s="27" t="s">
        <v>489</v>
      </c>
      <c r="B35" s="27"/>
      <c r="C35" s="22" t="s">
        <v>28</v>
      </c>
      <c r="D35" s="21" t="s">
        <v>490</v>
      </c>
      <c r="E35" s="15" t="str">
        <f>CONCATENATE(Table224[[#This Row],[NQF_measure_number]],CHAR(10),Table224[[#This Row],[Endorsement]]," ",Table224[[#This Row],[Endorsed Subtype]])</f>
        <v xml:space="preserve">0531
Endorsed </v>
      </c>
      <c r="F35" s="21" t="s">
        <v>107</v>
      </c>
      <c r="G35" s="21"/>
      <c r="H35" s="14" t="s">
        <v>491</v>
      </c>
      <c r="I35" s="21"/>
      <c r="J35" s="21" t="s">
        <v>226</v>
      </c>
      <c r="K35" s="21" t="s">
        <v>492</v>
      </c>
      <c r="L35" s="27" t="s">
        <v>493</v>
      </c>
      <c r="M35" s="27" t="s">
        <v>494</v>
      </c>
      <c r="N35" s="21" t="s">
        <v>495</v>
      </c>
      <c r="O35" s="21" t="s">
        <v>207</v>
      </c>
      <c r="P35" s="21" t="s">
        <v>80</v>
      </c>
      <c r="Q35" s="21" t="s">
        <v>780</v>
      </c>
      <c r="R35" s="21" t="s">
        <v>116</v>
      </c>
      <c r="S35" s="21" t="s">
        <v>754</v>
      </c>
      <c r="T35" s="21"/>
      <c r="U35" s="21" t="s">
        <v>497</v>
      </c>
      <c r="V35" s="21"/>
      <c r="W35" s="15" t="str">
        <f>CONCATENATE(Table224[[#This Row],[Disparities Sensitive]]," ",Table224[[#This Row],[Patient Reported Outcome]])</f>
        <v xml:space="preserve"> </v>
      </c>
      <c r="X35" s="14"/>
      <c r="Y35" s="14"/>
      <c r="Z35" s="14"/>
      <c r="AA35" s="21" t="s">
        <v>498</v>
      </c>
      <c r="AB35" s="21" t="s">
        <v>284</v>
      </c>
      <c r="AC35" s="125"/>
      <c r="AD35" s="128"/>
      <c r="AE35" s="127"/>
    </row>
    <row r="36" spans="1:31" ht="409.5" x14ac:dyDescent="0.25">
      <c r="A36" s="27" t="s">
        <v>509</v>
      </c>
      <c r="B36" s="27"/>
      <c r="C36" s="22" t="s">
        <v>28</v>
      </c>
      <c r="D36" s="21" t="s">
        <v>510</v>
      </c>
      <c r="E36" s="15" t="str">
        <f>CONCATENATE(Table224[[#This Row],[NQF_measure_number]],CHAR(10),Table224[[#This Row],[Endorsement]]," ",Table224[[#This Row],[Endorsed Subtype]])</f>
        <v xml:space="preserve">0753
Endorsed </v>
      </c>
      <c r="F36" s="21" t="s">
        <v>107</v>
      </c>
      <c r="G36" s="21"/>
      <c r="H36" s="14" t="s">
        <v>511</v>
      </c>
      <c r="I36" s="21"/>
      <c r="J36" s="21" t="s">
        <v>134</v>
      </c>
      <c r="K36" s="21" t="s">
        <v>781</v>
      </c>
      <c r="L36" s="27" t="s">
        <v>782</v>
      </c>
      <c r="M36" s="27" t="s">
        <v>514</v>
      </c>
      <c r="N36" s="21" t="s">
        <v>515</v>
      </c>
      <c r="O36" s="21" t="s">
        <v>155</v>
      </c>
      <c r="P36" s="21" t="s">
        <v>80</v>
      </c>
      <c r="Q36" s="21" t="s">
        <v>783</v>
      </c>
      <c r="R36" s="21" t="s">
        <v>116</v>
      </c>
      <c r="S36" s="21" t="s">
        <v>784</v>
      </c>
      <c r="T36" s="21"/>
      <c r="U36" s="21" t="s">
        <v>518</v>
      </c>
      <c r="V36" s="21" t="s">
        <v>519</v>
      </c>
      <c r="W36" s="15" t="str">
        <f>CONCATENATE(Table224[[#This Row],[Disparities Sensitive]]," ",Table224[[#This Row],[Patient Reported Outcome]])</f>
        <v xml:space="preserve"> </v>
      </c>
      <c r="X36" s="14"/>
      <c r="Y36" s="14"/>
      <c r="Z36" s="14" t="s">
        <v>91</v>
      </c>
      <c r="AA36" s="21"/>
      <c r="AB36" s="21" t="s">
        <v>520</v>
      </c>
      <c r="AC36" s="125"/>
      <c r="AD36" s="128"/>
      <c r="AE36" s="127"/>
    </row>
    <row r="37" spans="1:31" ht="270" x14ac:dyDescent="0.25">
      <c r="A37" s="27" t="s">
        <v>546</v>
      </c>
      <c r="B37" s="27"/>
      <c r="C37" s="22" t="s">
        <v>28</v>
      </c>
      <c r="D37" s="21" t="s">
        <v>547</v>
      </c>
      <c r="E37" s="15" t="str">
        <f>CONCATENATE(Table224[[#This Row],[NQF_measure_number]],CHAR(10),Table224[[#This Row],[Endorsement]]," ",Table224[[#This Row],[Endorsed Subtype]])</f>
        <v xml:space="preserve">1659
Endorsed </v>
      </c>
      <c r="F37" s="21" t="s">
        <v>107</v>
      </c>
      <c r="G37" s="21"/>
      <c r="H37" s="14" t="s">
        <v>548</v>
      </c>
      <c r="I37" s="21" t="s">
        <v>63</v>
      </c>
      <c r="J37" s="21" t="s">
        <v>32</v>
      </c>
      <c r="K37" s="21" t="s">
        <v>549</v>
      </c>
      <c r="L37" s="27" t="s">
        <v>550</v>
      </c>
      <c r="M37" s="27" t="s">
        <v>551</v>
      </c>
      <c r="N37" s="21" t="s">
        <v>552</v>
      </c>
      <c r="O37" s="21" t="s">
        <v>37</v>
      </c>
      <c r="P37" s="21" t="s">
        <v>52</v>
      </c>
      <c r="Q37" s="21" t="s">
        <v>53</v>
      </c>
      <c r="R37" s="21" t="s">
        <v>726</v>
      </c>
      <c r="S37" s="21" t="s">
        <v>544</v>
      </c>
      <c r="T37" s="21" t="s">
        <v>553</v>
      </c>
      <c r="U37" s="21" t="s">
        <v>42</v>
      </c>
      <c r="V37" s="21"/>
      <c r="W37" s="15" t="str">
        <f>CONCATENATE(Table224[[#This Row],[Disparities Sensitive]]," ",Table224[[#This Row],[Patient Reported Outcome]])</f>
        <v xml:space="preserve">Disparities Sensitive  </v>
      </c>
      <c r="X37" s="14" t="s">
        <v>752</v>
      </c>
      <c r="Y37" s="14"/>
      <c r="Z37" s="14" t="s">
        <v>554</v>
      </c>
      <c r="AA37" s="21" t="s">
        <v>58</v>
      </c>
      <c r="AB37" s="21" t="s">
        <v>385</v>
      </c>
      <c r="AC37" s="125"/>
      <c r="AD37" s="128"/>
      <c r="AE37" s="127"/>
    </row>
    <row r="38" spans="1:31" ht="409.5" x14ac:dyDescent="0.25">
      <c r="A38" s="27" t="s">
        <v>785</v>
      </c>
      <c r="B38" s="27"/>
      <c r="C38" s="22" t="s">
        <v>28</v>
      </c>
      <c r="D38" s="21" t="s">
        <v>620</v>
      </c>
      <c r="E38" s="15" t="str">
        <f>CONCATENATE(Table224[[#This Row],[NQF_measure_number]],CHAR(10),Table224[[#This Row],[Endorsement]]," ",Table224[[#This Row],[Endorsed Subtype]])</f>
        <v xml:space="preserve">N/A
Not Endorsed </v>
      </c>
      <c r="F38" s="21" t="s">
        <v>30</v>
      </c>
      <c r="G38" s="21"/>
      <c r="H38" s="14" t="s">
        <v>621</v>
      </c>
      <c r="I38" s="21"/>
      <c r="J38" s="21" t="s">
        <v>622</v>
      </c>
      <c r="K38" s="21" t="s">
        <v>623</v>
      </c>
      <c r="L38" s="27" t="s">
        <v>624</v>
      </c>
      <c r="M38" s="27" t="s">
        <v>625</v>
      </c>
      <c r="N38" s="21" t="s">
        <v>626</v>
      </c>
      <c r="O38" s="21" t="s">
        <v>627</v>
      </c>
      <c r="P38" s="21" t="s">
        <v>628</v>
      </c>
      <c r="Q38" s="21"/>
      <c r="R38" s="21" t="s">
        <v>629</v>
      </c>
      <c r="S38" s="21"/>
      <c r="T38" s="21"/>
      <c r="U38" s="21" t="s">
        <v>42</v>
      </c>
      <c r="V38" s="21"/>
      <c r="W38" s="15" t="str">
        <f>CONCATENATE(Table224[[#This Row],[Disparities Sensitive]]," ",Table224[[#This Row],[Patient Reported Outcome]])</f>
        <v xml:space="preserve">  </v>
      </c>
      <c r="X38" s="14" t="s">
        <v>727</v>
      </c>
      <c r="Y38" s="14"/>
      <c r="Z38" s="14"/>
      <c r="AA38" s="21"/>
      <c r="AB38" s="21" t="s">
        <v>630</v>
      </c>
      <c r="AC38" s="124"/>
      <c r="AD38" s="123"/>
      <c r="AE38" s="122"/>
    </row>
  </sheetData>
  <printOptions headings="1" gridLines="1"/>
  <pageMargins left="0.25" right="0.25" top="0.75" bottom="0.75" header="0.3" footer="0.3"/>
  <pageSetup scale="25" fitToHeight="0" orientation="landscape" verticalDpi="0" r:id="rId1"/>
  <headerFooter>
    <oddHeader>&amp;CMeasures Under Consideration and Finalized: Hospital Value-Based Payment Program</oddHeader>
    <oddFooter>&amp;C2013 MAP Pre-Rulemaking&amp;R&amp;P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7"/>
  <sheetViews>
    <sheetView topLeftCell="S1" zoomScale="90" zoomScaleNormal="90" workbookViewId="0">
      <selection activeCell="AB1" sqref="AB1:AD1"/>
    </sheetView>
  </sheetViews>
  <sheetFormatPr defaultRowHeight="15" x14ac:dyDescent="0.25"/>
  <cols>
    <col min="1" max="1" width="27.42578125" style="6" hidden="1" customWidth="1"/>
    <col min="2" max="3" width="11.7109375" style="6" customWidth="1"/>
    <col min="4" max="4" width="19.28515625" style="6" customWidth="1"/>
    <col min="5" max="5" width="15" style="6" hidden="1" customWidth="1"/>
    <col min="6" max="6" width="19.140625" style="6" hidden="1" customWidth="1"/>
    <col min="7" max="7" width="16.5703125" style="6" customWidth="1"/>
    <col min="8" max="8" width="19.140625" style="6" customWidth="1"/>
    <col min="9" max="9" width="15.85546875" style="6" customWidth="1"/>
    <col min="10" max="13" width="22.85546875" style="6" customWidth="1"/>
    <col min="14" max="18" width="12.28515625" style="6" customWidth="1"/>
    <col min="19" max="21" width="20" style="6" customWidth="1"/>
    <col min="22" max="22" width="21.140625" style="6" customWidth="1"/>
    <col min="23" max="23" width="21.140625" style="6" hidden="1" customWidth="1"/>
    <col min="24" max="24" width="26.85546875" style="6" hidden="1" customWidth="1"/>
    <col min="25" max="25" width="25.140625" style="6" customWidth="1"/>
    <col min="26" max="27" width="20.7109375" style="6" customWidth="1"/>
    <col min="28" max="30" width="20.7109375" style="129" customWidth="1"/>
    <col min="31" max="16384" width="9.140625" style="6"/>
  </cols>
  <sheetData>
    <row r="1" spans="1:30" ht="55.5" customHeight="1" x14ac:dyDescent="0.25">
      <c r="A1" s="33" t="s">
        <v>0</v>
      </c>
      <c r="B1" s="5" t="s">
        <v>786</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2" t="s">
        <v>1539</v>
      </c>
      <c r="AC1" s="2" t="s">
        <v>1540</v>
      </c>
      <c r="AD1" s="2" t="s">
        <v>1541</v>
      </c>
    </row>
    <row r="2" spans="1:30" ht="409.5" x14ac:dyDescent="0.25">
      <c r="A2" s="34" t="s">
        <v>785</v>
      </c>
      <c r="B2" s="24" t="s">
        <v>414</v>
      </c>
      <c r="C2" s="23" t="s">
        <v>787</v>
      </c>
      <c r="D2" s="19" t="str">
        <f>CONCATENATE(Table22[[#This Row],[NQF_measure_number]],CHAR(10),Table22[[#This Row],[Endorsement]]," ",Table22[[#This Row],[Endorsed Subtype]])</f>
        <v xml:space="preserve">N/A
Not Endorsed </v>
      </c>
      <c r="E2" s="23" t="s">
        <v>30</v>
      </c>
      <c r="F2" s="23"/>
      <c r="G2" s="23" t="s">
        <v>788</v>
      </c>
      <c r="H2" s="23" t="s">
        <v>311</v>
      </c>
      <c r="I2" s="23" t="s">
        <v>134</v>
      </c>
      <c r="J2" s="28" t="s">
        <v>789</v>
      </c>
      <c r="K2" s="28" t="s">
        <v>790</v>
      </c>
      <c r="L2" s="28" t="s">
        <v>791</v>
      </c>
      <c r="M2" s="23" t="s">
        <v>792</v>
      </c>
      <c r="N2" s="23" t="s">
        <v>535</v>
      </c>
      <c r="O2" s="23" t="s">
        <v>80</v>
      </c>
      <c r="P2" s="23" t="s">
        <v>660</v>
      </c>
      <c r="Q2" s="23" t="s">
        <v>785</v>
      </c>
      <c r="R2" s="23" t="s">
        <v>793</v>
      </c>
      <c r="S2" s="23" t="s">
        <v>794</v>
      </c>
      <c r="T2" s="23"/>
      <c r="U2" s="23"/>
      <c r="V2" s="17" t="str">
        <f>CONCATENATE(Table22[[#This Row],[Disparities Sensitive]]," ",Table22[[#This Row],[Patient Reported Outcome]])</f>
        <v xml:space="preserve">  </v>
      </c>
      <c r="W2" s="16" t="s">
        <v>727</v>
      </c>
      <c r="X2" s="25"/>
      <c r="Y2" s="23"/>
      <c r="Z2" s="23"/>
      <c r="AA2" s="23"/>
      <c r="AB2" s="120" t="s">
        <v>1537</v>
      </c>
      <c r="AC2" s="115" t="s">
        <v>1538</v>
      </c>
      <c r="AD2" s="114"/>
    </row>
    <row r="3" spans="1:30" ht="409.5" x14ac:dyDescent="0.25">
      <c r="A3" s="34" t="s">
        <v>785</v>
      </c>
      <c r="B3" s="24" t="s">
        <v>414</v>
      </c>
      <c r="C3" s="23" t="s">
        <v>795</v>
      </c>
      <c r="D3" s="19" t="str">
        <f>CONCATENATE(Table22[[#This Row],[NQF_measure_number]],CHAR(10),Table22[[#This Row],[Endorsement]]," ",Table22[[#This Row],[Endorsed Subtype]])</f>
        <v xml:space="preserve">N/A
Not Endorsed </v>
      </c>
      <c r="E3" s="23" t="s">
        <v>30</v>
      </c>
      <c r="F3" s="23"/>
      <c r="G3" s="23" t="s">
        <v>796</v>
      </c>
      <c r="H3" s="23" t="s">
        <v>311</v>
      </c>
      <c r="I3" s="23" t="s">
        <v>134</v>
      </c>
      <c r="J3" s="28" t="s">
        <v>797</v>
      </c>
      <c r="K3" s="28" t="s">
        <v>798</v>
      </c>
      <c r="L3" s="28" t="s">
        <v>799</v>
      </c>
      <c r="M3" s="23" t="s">
        <v>792</v>
      </c>
      <c r="N3" s="23" t="s">
        <v>535</v>
      </c>
      <c r="O3" s="23" t="s">
        <v>80</v>
      </c>
      <c r="P3" s="23" t="s">
        <v>660</v>
      </c>
      <c r="Q3" s="23" t="s">
        <v>785</v>
      </c>
      <c r="R3" s="23" t="s">
        <v>793</v>
      </c>
      <c r="S3" s="23" t="s">
        <v>794</v>
      </c>
      <c r="T3" s="23"/>
      <c r="U3" s="23"/>
      <c r="V3" s="17" t="str">
        <f>CONCATENATE(Table22[[#This Row],[Disparities Sensitive]]," ",Table22[[#This Row],[Patient Reported Outcome]])</f>
        <v xml:space="preserve">  </v>
      </c>
      <c r="W3" s="18" t="s">
        <v>727</v>
      </c>
      <c r="X3" s="26"/>
      <c r="Y3" s="23"/>
      <c r="Z3" s="23"/>
      <c r="AA3" s="23"/>
      <c r="AB3" s="119" t="s">
        <v>1566</v>
      </c>
      <c r="AC3" s="116" t="s">
        <v>1567</v>
      </c>
      <c r="AD3" s="114" t="s">
        <v>1568</v>
      </c>
    </row>
    <row r="4" spans="1:30" ht="409.5" x14ac:dyDescent="0.25">
      <c r="A4" s="34" t="s">
        <v>785</v>
      </c>
      <c r="B4" s="24" t="s">
        <v>414</v>
      </c>
      <c r="C4" s="23" t="s">
        <v>800</v>
      </c>
      <c r="D4" s="19" t="str">
        <f>CONCATENATE(Table22[[#This Row],[NQF_measure_number]],CHAR(10),Table22[[#This Row],[Endorsement]]," ",Table22[[#This Row],[Endorsed Subtype]])</f>
        <v xml:space="preserve">N/A
Not Endorsed </v>
      </c>
      <c r="E4" s="23" t="s">
        <v>30</v>
      </c>
      <c r="F4" s="23"/>
      <c r="G4" s="23" t="s">
        <v>801</v>
      </c>
      <c r="H4" s="23" t="s">
        <v>311</v>
      </c>
      <c r="I4" s="23" t="s">
        <v>134</v>
      </c>
      <c r="J4" s="28" t="s">
        <v>802</v>
      </c>
      <c r="K4" s="28" t="s">
        <v>803</v>
      </c>
      <c r="L4" s="28" t="s">
        <v>804</v>
      </c>
      <c r="M4" s="23" t="s">
        <v>792</v>
      </c>
      <c r="N4" s="23" t="s">
        <v>535</v>
      </c>
      <c r="O4" s="23" t="s">
        <v>80</v>
      </c>
      <c r="P4" s="23" t="s">
        <v>660</v>
      </c>
      <c r="Q4" s="23" t="s">
        <v>785</v>
      </c>
      <c r="R4" s="23" t="s">
        <v>793</v>
      </c>
      <c r="S4" s="23" t="s">
        <v>794</v>
      </c>
      <c r="T4" s="23"/>
      <c r="U4" s="23"/>
      <c r="V4" s="17" t="str">
        <f>CONCATENATE(Table22[[#This Row],[Disparities Sensitive]]," ",Table22[[#This Row],[Patient Reported Outcome]])</f>
        <v xml:space="preserve">  </v>
      </c>
      <c r="W4" s="16" t="s">
        <v>727</v>
      </c>
      <c r="X4" s="25"/>
      <c r="Y4" s="23"/>
      <c r="Z4" s="23"/>
      <c r="AA4" s="23"/>
      <c r="AB4" s="120" t="s">
        <v>1537</v>
      </c>
      <c r="AC4" s="115" t="s">
        <v>1538</v>
      </c>
      <c r="AD4" s="114"/>
    </row>
    <row r="5" spans="1:30" ht="225" x14ac:dyDescent="0.25">
      <c r="A5" s="34" t="s">
        <v>785</v>
      </c>
      <c r="B5" s="24" t="s">
        <v>414</v>
      </c>
      <c r="C5" s="23" t="s">
        <v>805</v>
      </c>
      <c r="D5" s="19" t="str">
        <f>CONCATENATE(Table22[[#This Row],[NQF_measure_number]],CHAR(10),Table22[[#This Row],[Endorsement]]," ",Table22[[#This Row],[Endorsed Subtype]])</f>
        <v xml:space="preserve">N/A
Not Endorsed </v>
      </c>
      <c r="E5" s="23" t="s">
        <v>30</v>
      </c>
      <c r="F5" s="23"/>
      <c r="G5" s="23" t="s">
        <v>806</v>
      </c>
      <c r="H5" s="23" t="s">
        <v>807</v>
      </c>
      <c r="I5" s="23" t="s">
        <v>134</v>
      </c>
      <c r="J5" s="28" t="s">
        <v>1465</v>
      </c>
      <c r="K5" s="28" t="s">
        <v>808</v>
      </c>
      <c r="L5" s="28" t="s">
        <v>809</v>
      </c>
      <c r="M5" s="23" t="s">
        <v>636</v>
      </c>
      <c r="N5" s="23" t="s">
        <v>535</v>
      </c>
      <c r="O5" s="23" t="s">
        <v>38</v>
      </c>
      <c r="P5" s="23" t="s">
        <v>660</v>
      </c>
      <c r="Q5" s="23" t="s">
        <v>810</v>
      </c>
      <c r="R5" s="23" t="s">
        <v>811</v>
      </c>
      <c r="S5" s="23" t="s">
        <v>812</v>
      </c>
      <c r="T5" s="23"/>
      <c r="U5" s="23"/>
      <c r="V5" s="17" t="str">
        <f>CONCATENATE(Table22[[#This Row],[Disparities Sensitive]]," ",Table22[[#This Row],[Patient Reported Outcome]])</f>
        <v xml:space="preserve">  </v>
      </c>
      <c r="W5" s="18" t="s">
        <v>727</v>
      </c>
      <c r="X5" s="26"/>
      <c r="Y5" s="23"/>
      <c r="Z5" s="23"/>
      <c r="AA5" s="23"/>
      <c r="AB5" s="111" t="s">
        <v>1558</v>
      </c>
      <c r="AC5" s="121" t="s">
        <v>1569</v>
      </c>
      <c r="AD5" s="114" t="s">
        <v>1570</v>
      </c>
    </row>
    <row r="6" spans="1:30" ht="409.5" x14ac:dyDescent="0.25">
      <c r="A6" s="34" t="s">
        <v>785</v>
      </c>
      <c r="B6" s="24" t="s">
        <v>414</v>
      </c>
      <c r="C6" s="23" t="s">
        <v>813</v>
      </c>
      <c r="D6" s="19" t="str">
        <f>CONCATENATE(Table22[[#This Row],[NQF_measure_number]],CHAR(10),Table22[[#This Row],[Endorsement]]," ",Table22[[#This Row],[Endorsed Subtype]])</f>
        <v xml:space="preserve">N/A
Not Endorsed </v>
      </c>
      <c r="E6" s="23" t="s">
        <v>30</v>
      </c>
      <c r="F6" s="23"/>
      <c r="G6" s="23" t="s">
        <v>814</v>
      </c>
      <c r="H6" s="23" t="s">
        <v>807</v>
      </c>
      <c r="I6" s="23" t="s">
        <v>134</v>
      </c>
      <c r="J6" s="28" t="s">
        <v>1466</v>
      </c>
      <c r="K6" s="28" t="s">
        <v>815</v>
      </c>
      <c r="L6" s="28" t="s">
        <v>809</v>
      </c>
      <c r="M6" s="23" t="s">
        <v>636</v>
      </c>
      <c r="N6" s="23" t="s">
        <v>535</v>
      </c>
      <c r="O6" s="23" t="s">
        <v>628</v>
      </c>
      <c r="P6" s="23" t="s">
        <v>660</v>
      </c>
      <c r="Q6" s="23" t="s">
        <v>810</v>
      </c>
      <c r="R6" s="23" t="s">
        <v>811</v>
      </c>
      <c r="S6" s="23" t="s">
        <v>812</v>
      </c>
      <c r="T6" s="23"/>
      <c r="U6" s="23"/>
      <c r="V6" s="17" t="str">
        <f>CONCATENATE(Table22[[#This Row],[Disparities Sensitive]]," ",Table22[[#This Row],[Patient Reported Outcome]])</f>
        <v xml:space="preserve">  </v>
      </c>
      <c r="W6" s="18" t="s">
        <v>727</v>
      </c>
      <c r="X6" s="26"/>
      <c r="Y6" s="23"/>
      <c r="Z6" s="23"/>
      <c r="AA6" s="23"/>
      <c r="AB6" s="113" t="s">
        <v>1558</v>
      </c>
      <c r="AC6" s="121" t="s">
        <v>1569</v>
      </c>
      <c r="AD6" s="114" t="s">
        <v>1571</v>
      </c>
    </row>
    <row r="7" spans="1:30" ht="409.5" x14ac:dyDescent="0.25">
      <c r="A7" s="34" t="s">
        <v>785</v>
      </c>
      <c r="B7" s="24" t="s">
        <v>414</v>
      </c>
      <c r="C7" s="23" t="s">
        <v>816</v>
      </c>
      <c r="D7" s="19" t="str">
        <f>CONCATENATE(Table22[[#This Row],[NQF_measure_number]],CHAR(10),Table22[[#This Row],[Endorsement]]," ",Table22[[#This Row],[Endorsed Subtype]])</f>
        <v xml:space="preserve">N/A
Not Endorsed </v>
      </c>
      <c r="E7" s="23" t="s">
        <v>30</v>
      </c>
      <c r="F7" s="23"/>
      <c r="G7" s="23" t="s">
        <v>817</v>
      </c>
      <c r="H7" s="23" t="s">
        <v>807</v>
      </c>
      <c r="I7" s="23" t="s">
        <v>134</v>
      </c>
      <c r="J7" s="28" t="s">
        <v>1467</v>
      </c>
      <c r="K7" s="28" t="s">
        <v>818</v>
      </c>
      <c r="L7" s="28" t="s">
        <v>819</v>
      </c>
      <c r="M7" s="23" t="s">
        <v>636</v>
      </c>
      <c r="N7" s="23" t="s">
        <v>535</v>
      </c>
      <c r="O7" s="23" t="s">
        <v>628</v>
      </c>
      <c r="P7" s="23" t="s">
        <v>660</v>
      </c>
      <c r="Q7" s="23" t="s">
        <v>810</v>
      </c>
      <c r="R7" s="23" t="s">
        <v>811</v>
      </c>
      <c r="S7" s="23" t="s">
        <v>812</v>
      </c>
      <c r="T7" s="23"/>
      <c r="U7" s="23"/>
      <c r="V7" s="17" t="str">
        <f>CONCATENATE(Table22[[#This Row],[Disparities Sensitive]]," ",Table22[[#This Row],[Patient Reported Outcome]])</f>
        <v xml:space="preserve">  </v>
      </c>
      <c r="W7" s="16" t="s">
        <v>727</v>
      </c>
      <c r="X7" s="25"/>
      <c r="Y7" s="23"/>
      <c r="Z7" s="23"/>
      <c r="AA7" s="23"/>
      <c r="AB7" s="113" t="s">
        <v>1558</v>
      </c>
      <c r="AC7" s="121" t="s">
        <v>1569</v>
      </c>
      <c r="AD7" s="114" t="s">
        <v>1571</v>
      </c>
    </row>
    <row r="8" spans="1:30" ht="90" customHeight="1" x14ac:dyDescent="0.25">
      <c r="A8" s="34" t="s">
        <v>820</v>
      </c>
      <c r="B8" s="24" t="s">
        <v>28</v>
      </c>
      <c r="C8" s="23" t="s">
        <v>821</v>
      </c>
      <c r="D8" s="19" t="str">
        <f>CONCATENATE(Table22[[#This Row],[NQF_measure_number]],CHAR(10),Table22[[#This Row],[Endorsement]]," ",Table22[[#This Row],[Endorsed Subtype]])</f>
        <v xml:space="preserve">0499
Not Endorsed </v>
      </c>
      <c r="E8" s="23" t="s">
        <v>30</v>
      </c>
      <c r="F8" s="23"/>
      <c r="G8" s="23" t="s">
        <v>822</v>
      </c>
      <c r="H8" s="23"/>
      <c r="I8" s="23" t="s">
        <v>32</v>
      </c>
      <c r="J8" s="28" t="s">
        <v>823</v>
      </c>
      <c r="K8" s="28" t="s">
        <v>824</v>
      </c>
      <c r="L8" s="28" t="s">
        <v>825</v>
      </c>
      <c r="M8" s="23"/>
      <c r="N8" s="23" t="s">
        <v>826</v>
      </c>
      <c r="O8" s="23" t="s">
        <v>628</v>
      </c>
      <c r="P8" s="23" t="s">
        <v>827</v>
      </c>
      <c r="Q8" s="23" t="s">
        <v>441</v>
      </c>
      <c r="R8" s="23" t="s">
        <v>828</v>
      </c>
      <c r="S8" s="23"/>
      <c r="T8" s="23" t="s">
        <v>829</v>
      </c>
      <c r="U8" s="23"/>
      <c r="V8" s="17" t="str">
        <f>CONCATENATE(Table22[[#This Row],[Disparities Sensitive]]," ",Table22[[#This Row],[Patient Reported Outcome]])</f>
        <v xml:space="preserve"> </v>
      </c>
      <c r="W8" s="16"/>
      <c r="X8" s="25"/>
      <c r="Y8" s="23"/>
      <c r="Z8" s="23" t="s">
        <v>830</v>
      </c>
      <c r="AA8" s="23" t="s">
        <v>831</v>
      </c>
      <c r="AB8" s="112"/>
      <c r="AC8" s="115"/>
      <c r="AD8" s="114"/>
    </row>
    <row r="9" spans="1:30" ht="180" x14ac:dyDescent="0.25">
      <c r="A9" s="34" t="s">
        <v>832</v>
      </c>
      <c r="B9" s="24" t="s">
        <v>28</v>
      </c>
      <c r="C9" s="23" t="s">
        <v>833</v>
      </c>
      <c r="D9" s="19" t="str">
        <f>CONCATENATE(Table22[[#This Row],[NQF_measure_number]],CHAR(10),Table22[[#This Row],[Endorsement]]," ",Table22[[#This Row],[Endorsed Subtype]])</f>
        <v xml:space="preserve">0287
Not Endorsed </v>
      </c>
      <c r="E9" s="23" t="s">
        <v>30</v>
      </c>
      <c r="F9" s="23"/>
      <c r="G9" s="23" t="s">
        <v>834</v>
      </c>
      <c r="H9" s="23"/>
      <c r="I9" s="23" t="s">
        <v>32</v>
      </c>
      <c r="J9" s="28" t="s">
        <v>835</v>
      </c>
      <c r="K9" s="28" t="s">
        <v>836</v>
      </c>
      <c r="L9" s="28" t="s">
        <v>836</v>
      </c>
      <c r="M9" s="23" t="s">
        <v>837</v>
      </c>
      <c r="N9" s="23" t="s">
        <v>37</v>
      </c>
      <c r="O9" s="23" t="s">
        <v>52</v>
      </c>
      <c r="P9" s="23" t="s">
        <v>838</v>
      </c>
      <c r="Q9" s="23" t="s">
        <v>839</v>
      </c>
      <c r="R9" s="23" t="s">
        <v>840</v>
      </c>
      <c r="S9" s="23"/>
      <c r="T9" s="23" t="s">
        <v>829</v>
      </c>
      <c r="U9" s="23"/>
      <c r="V9" s="17" t="str">
        <f>CONCATENATE(Table22[[#This Row],[Disparities Sensitive]]," ",Table22[[#This Row],[Patient Reported Outcome]])</f>
        <v xml:space="preserve"> </v>
      </c>
      <c r="W9" s="16"/>
      <c r="X9" s="25"/>
      <c r="Y9" s="23" t="s">
        <v>192</v>
      </c>
      <c r="Z9" s="23"/>
      <c r="AA9" s="23"/>
      <c r="AB9" s="112"/>
      <c r="AC9" s="115"/>
      <c r="AD9" s="114"/>
    </row>
    <row r="10" spans="1:30" ht="120" x14ac:dyDescent="0.25">
      <c r="A10" s="34" t="s">
        <v>841</v>
      </c>
      <c r="B10" s="24" t="s">
        <v>28</v>
      </c>
      <c r="C10" s="23" t="s">
        <v>842</v>
      </c>
      <c r="D10" s="19" t="str">
        <f>CONCATENATE(Table22[[#This Row],[NQF_measure_number]],CHAR(10),Table22[[#This Row],[Endorsement]]," ",Table22[[#This Row],[Endorsed Subtype]])</f>
        <v xml:space="preserve">0498
Not Endorsed </v>
      </c>
      <c r="E10" s="23" t="s">
        <v>30</v>
      </c>
      <c r="F10" s="23"/>
      <c r="G10" s="23" t="s">
        <v>843</v>
      </c>
      <c r="H10" s="23"/>
      <c r="I10" s="23" t="s">
        <v>32</v>
      </c>
      <c r="J10" s="28" t="s">
        <v>844</v>
      </c>
      <c r="K10" s="28" t="s">
        <v>845</v>
      </c>
      <c r="L10" s="28"/>
      <c r="M10" s="23" t="s">
        <v>846</v>
      </c>
      <c r="N10" s="23" t="s">
        <v>826</v>
      </c>
      <c r="O10" s="23" t="s">
        <v>38</v>
      </c>
      <c r="P10" s="23" t="s">
        <v>827</v>
      </c>
      <c r="Q10" s="23" t="s">
        <v>441</v>
      </c>
      <c r="R10" s="23" t="s">
        <v>828</v>
      </c>
      <c r="S10" s="23"/>
      <c r="T10" s="23" t="s">
        <v>829</v>
      </c>
      <c r="U10" s="23" t="s">
        <v>90</v>
      </c>
      <c r="V10" s="17" t="str">
        <f>CONCATENATE(Table22[[#This Row],[Disparities Sensitive]]," ",Table22[[#This Row],[Patient Reported Outcome]])</f>
        <v xml:space="preserve">  </v>
      </c>
      <c r="W10" s="18" t="s">
        <v>727</v>
      </c>
      <c r="X10" s="26"/>
      <c r="Y10" s="23"/>
      <c r="Z10" s="23" t="s">
        <v>830</v>
      </c>
      <c r="AA10" s="23"/>
      <c r="AB10" s="112"/>
      <c r="AC10" s="115"/>
      <c r="AD10" s="114"/>
    </row>
    <row r="11" spans="1:30" ht="405" x14ac:dyDescent="0.25">
      <c r="A11" s="34" t="s">
        <v>847</v>
      </c>
      <c r="B11" s="24" t="s">
        <v>28</v>
      </c>
      <c r="C11" s="23" t="s">
        <v>848</v>
      </c>
      <c r="D11" s="19" t="str">
        <f>CONCATENATE(Table22[[#This Row],[NQF_measure_number]],CHAR(10),Table22[[#This Row],[Endorsement]]," ",Table22[[#This Row],[Endorsed Subtype]])</f>
        <v>0268
Endorsed Time-Limited</v>
      </c>
      <c r="E11" s="23" t="s">
        <v>107</v>
      </c>
      <c r="F11" s="23" t="s">
        <v>436</v>
      </c>
      <c r="G11" s="23" t="s">
        <v>849</v>
      </c>
      <c r="H11" s="23"/>
      <c r="I11" s="23" t="s">
        <v>32</v>
      </c>
      <c r="J11" s="28" t="s">
        <v>850</v>
      </c>
      <c r="K11" s="28" t="s">
        <v>851</v>
      </c>
      <c r="L11" s="28" t="s">
        <v>852</v>
      </c>
      <c r="M11" s="23" t="s">
        <v>853</v>
      </c>
      <c r="N11" s="23" t="s">
        <v>854</v>
      </c>
      <c r="O11" s="23" t="s">
        <v>80</v>
      </c>
      <c r="P11" s="23" t="s">
        <v>855</v>
      </c>
      <c r="Q11" s="23" t="s">
        <v>856</v>
      </c>
      <c r="R11" s="23" t="s">
        <v>857</v>
      </c>
      <c r="S11" s="23"/>
      <c r="T11" s="23" t="s">
        <v>858</v>
      </c>
      <c r="U11" s="23"/>
      <c r="V11" s="17" t="str">
        <f>CONCATENATE(Table22[[#This Row],[Disparities Sensitive]]," ",Table22[[#This Row],[Patient Reported Outcome]])</f>
        <v xml:space="preserve">  </v>
      </c>
      <c r="W11" s="18" t="s">
        <v>727</v>
      </c>
      <c r="X11" s="26"/>
      <c r="Y11" s="23"/>
      <c r="Z11" s="23"/>
      <c r="AA11" s="23"/>
      <c r="AB11" s="112"/>
      <c r="AC11" s="115"/>
      <c r="AD11" s="114"/>
    </row>
    <row r="12" spans="1:30" ht="409.5" x14ac:dyDescent="0.25">
      <c r="A12" s="34" t="s">
        <v>859</v>
      </c>
      <c r="B12" s="24" t="s">
        <v>28</v>
      </c>
      <c r="C12" s="23" t="s">
        <v>860</v>
      </c>
      <c r="D12" s="19" t="str">
        <f>CONCATENATE(Table22[[#This Row],[NQF_measure_number]],CHAR(10),Table22[[#This Row],[Endorsement]]," ",Table22[[#This Row],[Endorsed Subtype]])</f>
        <v>0270
Endorsed Time-Limited</v>
      </c>
      <c r="E12" s="23" t="s">
        <v>107</v>
      </c>
      <c r="F12" s="23" t="s">
        <v>436</v>
      </c>
      <c r="G12" s="23" t="s">
        <v>861</v>
      </c>
      <c r="H12" s="23"/>
      <c r="I12" s="23" t="s">
        <v>32</v>
      </c>
      <c r="J12" s="28" t="s">
        <v>862</v>
      </c>
      <c r="K12" s="28" t="s">
        <v>863</v>
      </c>
      <c r="L12" s="28" t="s">
        <v>864</v>
      </c>
      <c r="M12" s="23" t="s">
        <v>865</v>
      </c>
      <c r="N12" s="23" t="s">
        <v>854</v>
      </c>
      <c r="O12" s="23" t="s">
        <v>80</v>
      </c>
      <c r="P12" s="23" t="s">
        <v>855</v>
      </c>
      <c r="Q12" s="23" t="s">
        <v>856</v>
      </c>
      <c r="R12" s="23" t="s">
        <v>866</v>
      </c>
      <c r="S12" s="23"/>
      <c r="T12" s="23" t="s">
        <v>867</v>
      </c>
      <c r="U12" s="23"/>
      <c r="V12" s="17" t="str">
        <f>CONCATENATE(Table22[[#This Row],[Disparities Sensitive]]," ",Table22[[#This Row],[Patient Reported Outcome]])</f>
        <v xml:space="preserve">  </v>
      </c>
      <c r="W12" s="16" t="s">
        <v>727</v>
      </c>
      <c r="X12" s="25"/>
      <c r="Y12" s="23"/>
      <c r="Z12" s="23"/>
      <c r="AA12" s="23"/>
      <c r="AB12" s="112"/>
      <c r="AC12" s="115"/>
      <c r="AD12" s="114"/>
    </row>
    <row r="13" spans="1:30" ht="195" x14ac:dyDescent="0.25">
      <c r="A13" s="34" t="s">
        <v>868</v>
      </c>
      <c r="B13" s="24" t="s">
        <v>28</v>
      </c>
      <c r="C13" s="23" t="s">
        <v>869</v>
      </c>
      <c r="D13" s="19" t="str">
        <f>CONCATENATE(Table22[[#This Row],[NQF_measure_number]],CHAR(10),Table22[[#This Row],[Endorsement]]," ",Table22[[#This Row],[Endorsed Subtype]])</f>
        <v xml:space="preserve">0286
Endorsed </v>
      </c>
      <c r="E13" s="23" t="s">
        <v>107</v>
      </c>
      <c r="F13" s="23"/>
      <c r="G13" s="23" t="s">
        <v>870</v>
      </c>
      <c r="H13" s="23"/>
      <c r="I13" s="23" t="s">
        <v>32</v>
      </c>
      <c r="J13" s="28" t="s">
        <v>871</v>
      </c>
      <c r="K13" s="28" t="s">
        <v>872</v>
      </c>
      <c r="L13" s="28" t="s">
        <v>873</v>
      </c>
      <c r="M13" s="23" t="s">
        <v>874</v>
      </c>
      <c r="N13" s="23" t="s">
        <v>37</v>
      </c>
      <c r="O13" s="23" t="s">
        <v>52</v>
      </c>
      <c r="P13" s="23" t="s">
        <v>838</v>
      </c>
      <c r="Q13" s="23" t="s">
        <v>839</v>
      </c>
      <c r="R13" s="23" t="s">
        <v>840</v>
      </c>
      <c r="S13" s="23"/>
      <c r="T13" s="23" t="s">
        <v>875</v>
      </c>
      <c r="U13" s="23"/>
      <c r="V13" s="17" t="str">
        <f>CONCATENATE(Table22[[#This Row],[Disparities Sensitive]]," ",Table22[[#This Row],[Patient Reported Outcome]])</f>
        <v xml:space="preserve">  </v>
      </c>
      <c r="W13" s="18" t="s">
        <v>727</v>
      </c>
      <c r="X13" s="26"/>
      <c r="Y13" s="23"/>
      <c r="Z13" s="23"/>
      <c r="AA13" s="23"/>
      <c r="AB13" s="112"/>
      <c r="AC13" s="115"/>
      <c r="AD13" s="114"/>
    </row>
    <row r="14" spans="1:30" ht="195" customHeight="1" x14ac:dyDescent="0.25">
      <c r="A14" s="34" t="s">
        <v>876</v>
      </c>
      <c r="B14" s="24" t="s">
        <v>28</v>
      </c>
      <c r="C14" s="23" t="s">
        <v>877</v>
      </c>
      <c r="D14" s="19" t="str">
        <f>CONCATENATE(Table22[[#This Row],[NQF_measure_number]],CHAR(10),Table22[[#This Row],[Endorsement]]," ",Table22[[#This Row],[Endorsed Subtype]])</f>
        <v xml:space="preserve">0288
Endorsed </v>
      </c>
      <c r="E14" s="23" t="s">
        <v>107</v>
      </c>
      <c r="F14" s="23"/>
      <c r="G14" s="23" t="s">
        <v>878</v>
      </c>
      <c r="H14" s="23"/>
      <c r="I14" s="23" t="s">
        <v>32</v>
      </c>
      <c r="J14" s="28" t="s">
        <v>879</v>
      </c>
      <c r="K14" s="28" t="s">
        <v>880</v>
      </c>
      <c r="L14" s="28" t="s">
        <v>881</v>
      </c>
      <c r="M14" s="23" t="s">
        <v>882</v>
      </c>
      <c r="N14" s="23" t="s">
        <v>37</v>
      </c>
      <c r="O14" s="23" t="s">
        <v>52</v>
      </c>
      <c r="P14" s="23" t="s">
        <v>838</v>
      </c>
      <c r="Q14" s="23" t="s">
        <v>839</v>
      </c>
      <c r="R14" s="23" t="s">
        <v>840</v>
      </c>
      <c r="S14" s="23"/>
      <c r="T14" s="23" t="s">
        <v>829</v>
      </c>
      <c r="U14" s="23"/>
      <c r="V14" s="17" t="str">
        <f>CONCATENATE(Table22[[#This Row],[Disparities Sensitive]]," ",Table22[[#This Row],[Patient Reported Outcome]])</f>
        <v xml:space="preserve"> </v>
      </c>
      <c r="W14" s="16"/>
      <c r="X14" s="25"/>
      <c r="Y14" s="23" t="s">
        <v>192</v>
      </c>
      <c r="Z14" s="23"/>
      <c r="AA14" s="23"/>
      <c r="AB14" s="112"/>
      <c r="AC14" s="115"/>
      <c r="AD14" s="114"/>
    </row>
    <row r="15" spans="1:30" ht="409.5" customHeight="1" x14ac:dyDescent="0.25">
      <c r="A15" s="34" t="s">
        <v>883</v>
      </c>
      <c r="B15" s="24" t="s">
        <v>28</v>
      </c>
      <c r="C15" s="23" t="s">
        <v>884</v>
      </c>
      <c r="D15" s="19" t="str">
        <f>CONCATENATE(Table22[[#This Row],[NQF_measure_number]],CHAR(10),Table22[[#This Row],[Endorsement]]," ",Table22[[#This Row],[Endorsed Subtype]])</f>
        <v xml:space="preserve">0289
Endorsed </v>
      </c>
      <c r="E15" s="23" t="s">
        <v>107</v>
      </c>
      <c r="F15" s="23"/>
      <c r="G15" s="23" t="s">
        <v>885</v>
      </c>
      <c r="H15" s="23"/>
      <c r="I15" s="23" t="s">
        <v>32</v>
      </c>
      <c r="J15" s="28" t="s">
        <v>886</v>
      </c>
      <c r="K15" s="28" t="s">
        <v>887</v>
      </c>
      <c r="L15" s="28" t="s">
        <v>888</v>
      </c>
      <c r="M15" s="23" t="s">
        <v>889</v>
      </c>
      <c r="N15" s="23" t="s">
        <v>37</v>
      </c>
      <c r="O15" s="23" t="s">
        <v>52</v>
      </c>
      <c r="P15" s="23" t="s">
        <v>838</v>
      </c>
      <c r="Q15" s="23" t="s">
        <v>839</v>
      </c>
      <c r="R15" s="23" t="s">
        <v>840</v>
      </c>
      <c r="S15" s="23"/>
      <c r="T15" s="23" t="s">
        <v>875</v>
      </c>
      <c r="U15" s="23"/>
      <c r="V15" s="17" t="str">
        <f>CONCATENATE(Table22[[#This Row],[Disparities Sensitive]]," ",Table22[[#This Row],[Patient Reported Outcome]])</f>
        <v xml:space="preserve">Disparities Sensitive </v>
      </c>
      <c r="W15" s="18" t="s">
        <v>22</v>
      </c>
      <c r="X15" s="26"/>
      <c r="Y15" s="23" t="s">
        <v>192</v>
      </c>
      <c r="Z15" s="23"/>
      <c r="AA15" s="23"/>
      <c r="AB15" s="112"/>
      <c r="AC15" s="115"/>
      <c r="AD15" s="114"/>
    </row>
    <row r="16" spans="1:30" ht="409.5" x14ac:dyDescent="0.25">
      <c r="A16" s="34" t="s">
        <v>890</v>
      </c>
      <c r="B16" s="24" t="s">
        <v>28</v>
      </c>
      <c r="C16" s="23" t="s">
        <v>891</v>
      </c>
      <c r="D16" s="19" t="str">
        <f>CONCATENATE(Table22[[#This Row],[NQF_measure_number]],CHAR(10),Table22[[#This Row],[Endorsement]]," ",Table22[[#This Row],[Endorsed Subtype]])</f>
        <v xml:space="preserve">0290
Endorsed </v>
      </c>
      <c r="E16" s="23" t="s">
        <v>107</v>
      </c>
      <c r="F16" s="23"/>
      <c r="G16" s="23" t="s">
        <v>892</v>
      </c>
      <c r="H16" s="23"/>
      <c r="I16" s="23" t="s">
        <v>32</v>
      </c>
      <c r="J16" s="28" t="s">
        <v>893</v>
      </c>
      <c r="K16" s="28" t="s">
        <v>894</v>
      </c>
      <c r="L16" s="28" t="s">
        <v>895</v>
      </c>
      <c r="M16" s="23" t="s">
        <v>896</v>
      </c>
      <c r="N16" s="23" t="s">
        <v>37</v>
      </c>
      <c r="O16" s="23" t="s">
        <v>52</v>
      </c>
      <c r="P16" s="23" t="s">
        <v>838</v>
      </c>
      <c r="Q16" s="23" t="s">
        <v>839</v>
      </c>
      <c r="R16" s="23" t="s">
        <v>897</v>
      </c>
      <c r="S16" s="23"/>
      <c r="T16" s="23" t="s">
        <v>875</v>
      </c>
      <c r="U16" s="23"/>
      <c r="V16" s="17" t="str">
        <f>CONCATENATE(Table22[[#This Row],[Disparities Sensitive]]," ",Table22[[#This Row],[Patient Reported Outcome]])</f>
        <v xml:space="preserve">  </v>
      </c>
      <c r="W16" s="16" t="s">
        <v>727</v>
      </c>
      <c r="X16" s="25"/>
      <c r="Y16" s="23" t="s">
        <v>201</v>
      </c>
      <c r="Z16" s="23"/>
      <c r="AA16" s="23"/>
      <c r="AB16" s="112"/>
      <c r="AC16" s="115"/>
      <c r="AD16" s="114"/>
    </row>
    <row r="17" spans="1:30" ht="300" customHeight="1" x14ac:dyDescent="0.25">
      <c r="A17" s="34" t="s">
        <v>898</v>
      </c>
      <c r="B17" s="24" t="s">
        <v>28</v>
      </c>
      <c r="C17" s="23" t="s">
        <v>899</v>
      </c>
      <c r="D17" s="19" t="str">
        <f>CONCATENATE(Table22[[#This Row],[NQF_measure_number]],CHAR(10),Table22[[#This Row],[Endorsement]]," ",Table22[[#This Row],[Endorsed Subtype]])</f>
        <v>0489
Endorsed Time-Limited</v>
      </c>
      <c r="E17" s="23" t="s">
        <v>107</v>
      </c>
      <c r="F17" s="23" t="s">
        <v>436</v>
      </c>
      <c r="G17" s="23" t="s">
        <v>900</v>
      </c>
      <c r="H17" s="23"/>
      <c r="I17" s="23" t="s">
        <v>110</v>
      </c>
      <c r="J17" s="28" t="s">
        <v>901</v>
      </c>
      <c r="K17" s="28" t="s">
        <v>902</v>
      </c>
      <c r="L17" s="28" t="s">
        <v>903</v>
      </c>
      <c r="M17" s="23" t="s">
        <v>904</v>
      </c>
      <c r="N17" s="23" t="s">
        <v>37</v>
      </c>
      <c r="O17" s="23" t="s">
        <v>38</v>
      </c>
      <c r="P17" s="23" t="s">
        <v>905</v>
      </c>
      <c r="Q17" s="23" t="s">
        <v>906</v>
      </c>
      <c r="R17" s="23" t="s">
        <v>866</v>
      </c>
      <c r="S17" s="23"/>
      <c r="T17" s="23" t="s">
        <v>829</v>
      </c>
      <c r="U17" s="23" t="s">
        <v>464</v>
      </c>
      <c r="V17" s="17" t="str">
        <f>CONCATENATE(Table22[[#This Row],[Disparities Sensitive]]," ",Table22[[#This Row],[Patient Reported Outcome]])</f>
        <v xml:space="preserve"> </v>
      </c>
      <c r="W17" s="18"/>
      <c r="X17" s="26"/>
      <c r="Y17" s="23"/>
      <c r="Z17" s="23"/>
      <c r="AA17" s="23"/>
      <c r="AB17" s="112"/>
      <c r="AC17" s="115"/>
      <c r="AD17" s="114"/>
    </row>
    <row r="18" spans="1:30" ht="270" x14ac:dyDescent="0.25">
      <c r="A18" s="34" t="s">
        <v>907</v>
      </c>
      <c r="B18" s="24" t="s">
        <v>28</v>
      </c>
      <c r="C18" s="23" t="s">
        <v>908</v>
      </c>
      <c r="D18" s="19" t="str">
        <f>CONCATENATE(Table22[[#This Row],[NQF_measure_number]],CHAR(10),Table22[[#This Row],[Endorsement]]," ",Table22[[#This Row],[Endorsed Subtype]])</f>
        <v>0491
Endorsed Time-Limited</v>
      </c>
      <c r="E18" s="23" t="s">
        <v>107</v>
      </c>
      <c r="F18" s="23" t="s">
        <v>436</v>
      </c>
      <c r="G18" s="23" t="s">
        <v>909</v>
      </c>
      <c r="H18" s="23"/>
      <c r="I18" s="23" t="s">
        <v>110</v>
      </c>
      <c r="J18" s="28" t="s">
        <v>910</v>
      </c>
      <c r="K18" s="28" t="s">
        <v>911</v>
      </c>
      <c r="L18" s="28" t="s">
        <v>912</v>
      </c>
      <c r="M18" s="23" t="s">
        <v>913</v>
      </c>
      <c r="N18" s="23" t="s">
        <v>37</v>
      </c>
      <c r="O18" s="23" t="s">
        <v>38</v>
      </c>
      <c r="P18" s="23" t="s">
        <v>914</v>
      </c>
      <c r="Q18" s="23" t="s">
        <v>915</v>
      </c>
      <c r="R18" s="23" t="s">
        <v>866</v>
      </c>
      <c r="S18" s="23"/>
      <c r="T18" s="23" t="s">
        <v>829</v>
      </c>
      <c r="U18" s="23"/>
      <c r="V18" s="17" t="str">
        <f>CONCATENATE(Table22[[#This Row],[Disparities Sensitive]]," ",Table22[[#This Row],[Patient Reported Outcome]])</f>
        <v xml:space="preserve">  </v>
      </c>
      <c r="W18" s="16" t="s">
        <v>727</v>
      </c>
      <c r="X18" s="25"/>
      <c r="Y18" s="23"/>
      <c r="Z18" s="23"/>
      <c r="AA18" s="23"/>
      <c r="AB18" s="112"/>
      <c r="AC18" s="115"/>
      <c r="AD18" s="114"/>
    </row>
    <row r="19" spans="1:30" ht="150" customHeight="1" x14ac:dyDescent="0.25">
      <c r="A19" s="34" t="s">
        <v>916</v>
      </c>
      <c r="B19" s="24" t="s">
        <v>28</v>
      </c>
      <c r="C19" s="23" t="s">
        <v>917</v>
      </c>
      <c r="D19" s="19" t="str">
        <f>CONCATENATE(Table22[[#This Row],[NQF_measure_number]],CHAR(10),Table22[[#This Row],[Endorsement]]," ",Table22[[#This Row],[Endorsed Subtype]])</f>
        <v>0496
Endorsed Time-Limited</v>
      </c>
      <c r="E19" s="23" t="s">
        <v>107</v>
      </c>
      <c r="F19" s="23" t="s">
        <v>436</v>
      </c>
      <c r="G19" s="23" t="s">
        <v>918</v>
      </c>
      <c r="H19" s="23"/>
      <c r="I19" s="23" t="s">
        <v>134</v>
      </c>
      <c r="J19" s="28" t="s">
        <v>919</v>
      </c>
      <c r="K19" s="28"/>
      <c r="L19" s="28" t="s">
        <v>920</v>
      </c>
      <c r="M19" s="23" t="s">
        <v>921</v>
      </c>
      <c r="N19" s="23" t="s">
        <v>37</v>
      </c>
      <c r="O19" s="23" t="s">
        <v>38</v>
      </c>
      <c r="P19" s="23" t="s">
        <v>855</v>
      </c>
      <c r="Q19" s="23" t="s">
        <v>441</v>
      </c>
      <c r="R19" s="23" t="s">
        <v>922</v>
      </c>
      <c r="S19" s="23"/>
      <c r="T19" s="23" t="s">
        <v>923</v>
      </c>
      <c r="U19" s="23"/>
      <c r="V19" s="17" t="str">
        <f>CONCATENATE(Table22[[#This Row],[Disparities Sensitive]]," ",Table22[[#This Row],[Patient Reported Outcome]])</f>
        <v xml:space="preserve"> </v>
      </c>
      <c r="W19" s="18"/>
      <c r="X19" s="26"/>
      <c r="Y19" s="23"/>
      <c r="Z19" s="23" t="s">
        <v>58</v>
      </c>
      <c r="AA19" s="23"/>
      <c r="AB19" s="112"/>
      <c r="AC19" s="115"/>
      <c r="AD19" s="114"/>
    </row>
    <row r="20" spans="1:30" ht="409.5" customHeight="1" x14ac:dyDescent="0.25">
      <c r="A20" s="34" t="s">
        <v>924</v>
      </c>
      <c r="B20" s="24" t="s">
        <v>28</v>
      </c>
      <c r="C20" s="23" t="s">
        <v>925</v>
      </c>
      <c r="D20" s="19" t="str">
        <f>CONCATENATE(Table22[[#This Row],[NQF_measure_number]],CHAR(10),Table22[[#This Row],[Endorsement]]," ",Table22[[#This Row],[Endorsed Subtype]])</f>
        <v xml:space="preserve">0513
Endorsed </v>
      </c>
      <c r="E20" s="23" t="s">
        <v>107</v>
      </c>
      <c r="F20" s="23"/>
      <c r="G20" s="23" t="s">
        <v>926</v>
      </c>
      <c r="H20" s="23"/>
      <c r="I20" s="23" t="s">
        <v>622</v>
      </c>
      <c r="J20" s="28" t="s">
        <v>927</v>
      </c>
      <c r="K20" s="28" t="s">
        <v>928</v>
      </c>
      <c r="L20" s="28" t="s">
        <v>929</v>
      </c>
      <c r="M20" s="23" t="s">
        <v>930</v>
      </c>
      <c r="N20" s="23" t="s">
        <v>931</v>
      </c>
      <c r="O20" s="23" t="s">
        <v>628</v>
      </c>
      <c r="P20" s="23" t="s">
        <v>283</v>
      </c>
      <c r="Q20" s="23" t="s">
        <v>932</v>
      </c>
      <c r="R20" s="23" t="s">
        <v>55</v>
      </c>
      <c r="S20" s="23"/>
      <c r="T20" s="23" t="s">
        <v>829</v>
      </c>
      <c r="U20" s="23"/>
      <c r="V20" s="17" t="str">
        <f>CONCATENATE(Table22[[#This Row],[Disparities Sensitive]]," ",Table22[[#This Row],[Patient Reported Outcome]])</f>
        <v xml:space="preserve"> </v>
      </c>
      <c r="W20" s="16"/>
      <c r="X20" s="25"/>
      <c r="Y20" s="23"/>
      <c r="Z20" s="23" t="s">
        <v>933</v>
      </c>
      <c r="AA20" s="23" t="s">
        <v>934</v>
      </c>
      <c r="AB20" s="112"/>
      <c r="AC20" s="115"/>
      <c r="AD20" s="114"/>
    </row>
    <row r="21" spans="1:30" ht="409.5" customHeight="1" x14ac:dyDescent="0.25">
      <c r="A21" s="34" t="s">
        <v>935</v>
      </c>
      <c r="B21" s="24" t="s">
        <v>28</v>
      </c>
      <c r="C21" s="23" t="s">
        <v>936</v>
      </c>
      <c r="D21" s="19" t="str">
        <f>CONCATENATE(Table22[[#This Row],[NQF_measure_number]],CHAR(10),Table22[[#This Row],[Endorsement]]," ",Table22[[#This Row],[Endorsed Subtype]])</f>
        <v xml:space="preserve">0514
Endorsed </v>
      </c>
      <c r="E21" s="23" t="s">
        <v>107</v>
      </c>
      <c r="F21" s="23"/>
      <c r="G21" s="23" t="s">
        <v>937</v>
      </c>
      <c r="H21" s="23"/>
      <c r="I21" s="23" t="s">
        <v>134</v>
      </c>
      <c r="J21" s="28" t="s">
        <v>938</v>
      </c>
      <c r="K21" s="28" t="s">
        <v>939</v>
      </c>
      <c r="L21" s="28" t="s">
        <v>940</v>
      </c>
      <c r="M21" s="23" t="s">
        <v>941</v>
      </c>
      <c r="N21" s="23" t="s">
        <v>942</v>
      </c>
      <c r="O21" s="23" t="s">
        <v>628</v>
      </c>
      <c r="P21" s="23" t="s">
        <v>283</v>
      </c>
      <c r="Q21" s="23" t="s">
        <v>932</v>
      </c>
      <c r="R21" s="23" t="s">
        <v>142</v>
      </c>
      <c r="S21" s="23"/>
      <c r="T21" s="23" t="s">
        <v>829</v>
      </c>
      <c r="U21" s="23" t="s">
        <v>943</v>
      </c>
      <c r="V21" s="17" t="str">
        <f>CONCATENATE(Table22[[#This Row],[Disparities Sensitive]]," ",Table22[[#This Row],[Patient Reported Outcome]])</f>
        <v xml:space="preserve"> </v>
      </c>
      <c r="W21" s="18"/>
      <c r="X21" s="26"/>
      <c r="Y21" s="23"/>
      <c r="Z21" s="23"/>
      <c r="AA21" s="23"/>
      <c r="AB21" s="112"/>
      <c r="AC21" s="115"/>
      <c r="AD21" s="114"/>
    </row>
    <row r="22" spans="1:30" ht="409.5" x14ac:dyDescent="0.25">
      <c r="A22" s="34" t="s">
        <v>944</v>
      </c>
      <c r="B22" s="24" t="s">
        <v>28</v>
      </c>
      <c r="C22" s="23" t="s">
        <v>945</v>
      </c>
      <c r="D22" s="19" t="str">
        <f>CONCATENATE(Table22[[#This Row],[NQF_measure_number]],CHAR(10),Table22[[#This Row],[Endorsement]]," ",Table22[[#This Row],[Endorsed Subtype]])</f>
        <v xml:space="preserve">0643
Endorsed </v>
      </c>
      <c r="E22" s="23" t="s">
        <v>107</v>
      </c>
      <c r="F22" s="23"/>
      <c r="G22" s="23" t="s">
        <v>946</v>
      </c>
      <c r="H22" s="23"/>
      <c r="I22" s="23" t="s">
        <v>32</v>
      </c>
      <c r="J22" s="28" t="s">
        <v>947</v>
      </c>
      <c r="K22" s="28" t="s">
        <v>948</v>
      </c>
      <c r="L22" s="28" t="s">
        <v>949</v>
      </c>
      <c r="M22" s="23" t="s">
        <v>950</v>
      </c>
      <c r="N22" s="23" t="s">
        <v>951</v>
      </c>
      <c r="O22" s="23" t="s">
        <v>38</v>
      </c>
      <c r="P22" s="23" t="s">
        <v>952</v>
      </c>
      <c r="Q22" s="23" t="s">
        <v>906</v>
      </c>
      <c r="R22" s="23" t="s">
        <v>953</v>
      </c>
      <c r="S22" s="23"/>
      <c r="T22" s="23" t="s">
        <v>954</v>
      </c>
      <c r="U22" s="23" t="s">
        <v>955</v>
      </c>
      <c r="V22" s="17" t="str">
        <f>CONCATENATE(Table22[[#This Row],[Disparities Sensitive]]," ",Table22[[#This Row],[Patient Reported Outcome]])</f>
        <v xml:space="preserve">  </v>
      </c>
      <c r="W22" s="16" t="s">
        <v>727</v>
      </c>
      <c r="X22" s="25"/>
      <c r="Y22" s="23"/>
      <c r="Z22" s="23"/>
      <c r="AA22" s="23"/>
      <c r="AB22" s="112"/>
      <c r="AC22" s="115"/>
      <c r="AD22" s="114"/>
    </row>
    <row r="23" spans="1:30" ht="315" customHeight="1" x14ac:dyDescent="0.25">
      <c r="A23" s="34" t="s">
        <v>956</v>
      </c>
      <c r="B23" s="24" t="s">
        <v>28</v>
      </c>
      <c r="C23" s="23" t="s">
        <v>957</v>
      </c>
      <c r="D23" s="19" t="str">
        <f>CONCATENATE(Table22[[#This Row],[NQF_measure_number]],CHAR(10),Table22[[#This Row],[Endorsement]]," ",Table22[[#This Row],[Endorsed Subtype]])</f>
        <v>0661
Endorsed Time-Limited</v>
      </c>
      <c r="E23" s="23" t="s">
        <v>107</v>
      </c>
      <c r="F23" s="23" t="s">
        <v>436</v>
      </c>
      <c r="G23" s="23" t="s">
        <v>958</v>
      </c>
      <c r="H23" s="23"/>
      <c r="I23" s="23" t="s">
        <v>32</v>
      </c>
      <c r="J23" s="28" t="s">
        <v>959</v>
      </c>
      <c r="K23" s="28" t="s">
        <v>960</v>
      </c>
      <c r="L23" s="28" t="s">
        <v>961</v>
      </c>
      <c r="M23" s="23" t="s">
        <v>962</v>
      </c>
      <c r="N23" s="23" t="s">
        <v>37</v>
      </c>
      <c r="O23" s="23" t="s">
        <v>52</v>
      </c>
      <c r="P23" s="23" t="s">
        <v>963</v>
      </c>
      <c r="Q23" s="23" t="s">
        <v>964</v>
      </c>
      <c r="R23" s="23" t="s">
        <v>55</v>
      </c>
      <c r="S23" s="23"/>
      <c r="T23" s="23" t="s">
        <v>829</v>
      </c>
      <c r="U23" s="23"/>
      <c r="V23" s="17" t="str">
        <f>CONCATENATE(Table22[[#This Row],[Disparities Sensitive]]," ",Table22[[#This Row],[Patient Reported Outcome]])</f>
        <v xml:space="preserve"> </v>
      </c>
      <c r="W23" s="18"/>
      <c r="X23" s="26"/>
      <c r="Y23" s="23" t="s">
        <v>192</v>
      </c>
      <c r="Z23" s="23"/>
      <c r="AA23" s="23"/>
      <c r="AB23" s="112"/>
      <c r="AC23" s="115"/>
      <c r="AD23" s="114"/>
    </row>
    <row r="24" spans="1:30" ht="210" customHeight="1" x14ac:dyDescent="0.25">
      <c r="A24" s="34" t="s">
        <v>965</v>
      </c>
      <c r="B24" s="24" t="s">
        <v>28</v>
      </c>
      <c r="C24" s="23" t="s">
        <v>966</v>
      </c>
      <c r="D24" s="19" t="str">
        <f>CONCATENATE(Table22[[#This Row],[NQF_measure_number]],CHAR(10),Table22[[#This Row],[Endorsement]]," ",Table22[[#This Row],[Endorsed Subtype]])</f>
        <v>0662
Endorsed Time-Limited</v>
      </c>
      <c r="E24" s="23" t="s">
        <v>107</v>
      </c>
      <c r="F24" s="23" t="s">
        <v>436</v>
      </c>
      <c r="G24" s="23" t="s">
        <v>967</v>
      </c>
      <c r="H24" s="23" t="s">
        <v>63</v>
      </c>
      <c r="I24" s="23" t="s">
        <v>32</v>
      </c>
      <c r="J24" s="28" t="s">
        <v>968</v>
      </c>
      <c r="K24" s="28" t="s">
        <v>969</v>
      </c>
      <c r="L24" s="28" t="s">
        <v>970</v>
      </c>
      <c r="M24" s="23" t="s">
        <v>971</v>
      </c>
      <c r="N24" s="23" t="s">
        <v>37</v>
      </c>
      <c r="O24" s="23" t="s">
        <v>52</v>
      </c>
      <c r="P24" s="23" t="s">
        <v>972</v>
      </c>
      <c r="Q24" s="23" t="s">
        <v>964</v>
      </c>
      <c r="R24" s="23" t="s">
        <v>55</v>
      </c>
      <c r="S24" s="23" t="s">
        <v>973</v>
      </c>
      <c r="T24" s="23" t="s">
        <v>829</v>
      </c>
      <c r="U24" s="23"/>
      <c r="V24" s="17" t="str">
        <f>CONCATENATE(Table22[[#This Row],[Disparities Sensitive]]," ",Table22[[#This Row],[Patient Reported Outcome]])</f>
        <v xml:space="preserve"> </v>
      </c>
      <c r="W24" s="16"/>
      <c r="X24" s="25"/>
      <c r="Y24" s="23"/>
      <c r="Z24" s="23"/>
      <c r="AA24" s="23"/>
      <c r="AB24" s="112"/>
      <c r="AC24" s="115"/>
      <c r="AD24" s="114"/>
    </row>
    <row r="25" spans="1:30" ht="390" customHeight="1" x14ac:dyDescent="0.25">
      <c r="A25" s="34" t="s">
        <v>974</v>
      </c>
      <c r="B25" s="24" t="s">
        <v>28</v>
      </c>
      <c r="C25" s="23" t="s">
        <v>975</v>
      </c>
      <c r="D25" s="19" t="str">
        <f>CONCATENATE(Table22[[#This Row],[NQF_measure_number]],CHAR(10),Table22[[#This Row],[Endorsement]]," ",Table22[[#This Row],[Endorsed Subtype]])</f>
        <v xml:space="preserve">0669
Endorsed </v>
      </c>
      <c r="E25" s="23" t="s">
        <v>107</v>
      </c>
      <c r="F25" s="23"/>
      <c r="G25" s="23" t="s">
        <v>976</v>
      </c>
      <c r="H25" s="23"/>
      <c r="I25" s="23" t="s">
        <v>622</v>
      </c>
      <c r="J25" s="28" t="s">
        <v>977</v>
      </c>
      <c r="K25" s="28" t="s">
        <v>978</v>
      </c>
      <c r="L25" s="28" t="s">
        <v>979</v>
      </c>
      <c r="M25" s="23" t="s">
        <v>315</v>
      </c>
      <c r="N25" s="23" t="s">
        <v>931</v>
      </c>
      <c r="O25" s="23" t="s">
        <v>628</v>
      </c>
      <c r="P25" s="23" t="s">
        <v>283</v>
      </c>
      <c r="Q25" s="23" t="s">
        <v>980</v>
      </c>
      <c r="R25" s="23" t="s">
        <v>70</v>
      </c>
      <c r="S25" s="23"/>
      <c r="T25" s="23" t="s">
        <v>829</v>
      </c>
      <c r="U25" s="23" t="s">
        <v>981</v>
      </c>
      <c r="V25" s="17" t="str">
        <f>CONCATENATE(Table22[[#This Row],[Disparities Sensitive]]," ",Table22[[#This Row],[Patient Reported Outcome]])</f>
        <v xml:space="preserve"> </v>
      </c>
      <c r="W25" s="18"/>
      <c r="X25" s="26"/>
      <c r="Y25" s="23" t="s">
        <v>242</v>
      </c>
      <c r="Z25" s="23"/>
      <c r="AA25" s="23"/>
      <c r="AB25" s="112"/>
      <c r="AC25" s="115"/>
      <c r="AD25" s="114"/>
    </row>
    <row r="26" spans="1:30" ht="180" x14ac:dyDescent="0.25">
      <c r="A26" s="34" t="s">
        <v>785</v>
      </c>
      <c r="B26" s="24" t="s">
        <v>28</v>
      </c>
      <c r="C26" s="23" t="s">
        <v>982</v>
      </c>
      <c r="D26" s="19" t="str">
        <f>CONCATENATE(Table22[[#This Row],[NQF_measure_number]],CHAR(10),Table22[[#This Row],[Endorsement]]," ",Table22[[#This Row],[Endorsed Subtype]])</f>
        <v xml:space="preserve">N/A
Not Endorsed </v>
      </c>
      <c r="E26" s="23" t="s">
        <v>30</v>
      </c>
      <c r="F26" s="23"/>
      <c r="G26" s="23" t="s">
        <v>983</v>
      </c>
      <c r="H26" s="23"/>
      <c r="I26" s="23" t="s">
        <v>685</v>
      </c>
      <c r="J26" s="28" t="s">
        <v>984</v>
      </c>
      <c r="K26" s="28" t="s">
        <v>985</v>
      </c>
      <c r="L26" s="28" t="s">
        <v>986</v>
      </c>
      <c r="M26" s="23" t="s">
        <v>636</v>
      </c>
      <c r="N26" s="23" t="s">
        <v>627</v>
      </c>
      <c r="O26" s="23" t="s">
        <v>628</v>
      </c>
      <c r="P26" s="23"/>
      <c r="Q26" s="23" t="s">
        <v>987</v>
      </c>
      <c r="R26" s="23"/>
      <c r="S26" s="23"/>
      <c r="T26" s="23" t="s">
        <v>829</v>
      </c>
      <c r="U26" s="23"/>
      <c r="V26" s="17" t="str">
        <f>CONCATENATE(Table22[[#This Row],[Disparities Sensitive]]," ",Table22[[#This Row],[Patient Reported Outcome]])</f>
        <v xml:space="preserve">  </v>
      </c>
      <c r="W26" s="16" t="s">
        <v>727</v>
      </c>
      <c r="X26" s="25"/>
      <c r="Y26" s="23"/>
      <c r="Z26" s="23"/>
      <c r="AA26" s="23"/>
      <c r="AB26" s="112"/>
      <c r="AC26" s="115"/>
      <c r="AD26" s="114"/>
    </row>
    <row r="27" spans="1:30" ht="195" x14ac:dyDescent="0.25">
      <c r="A27" s="34" t="s">
        <v>785</v>
      </c>
      <c r="B27" s="24" t="s">
        <v>28</v>
      </c>
      <c r="C27" s="23" t="s">
        <v>988</v>
      </c>
      <c r="D27" s="19" t="str">
        <f>CONCATENATE(Table22[[#This Row],[NQF_measure_number]],CHAR(10),Table22[[#This Row],[Endorsement]]," ",Table22[[#This Row],[Endorsed Subtype]])</f>
        <v xml:space="preserve">N/A
Not Endorsed </v>
      </c>
      <c r="E27" s="23" t="s">
        <v>30</v>
      </c>
      <c r="F27" s="23"/>
      <c r="G27" s="23" t="s">
        <v>989</v>
      </c>
      <c r="H27" s="23"/>
      <c r="I27" s="23" t="s">
        <v>622</v>
      </c>
      <c r="J27" s="28" t="s">
        <v>990</v>
      </c>
      <c r="K27" s="28" t="s">
        <v>991</v>
      </c>
      <c r="L27" s="28" t="s">
        <v>992</v>
      </c>
      <c r="M27" s="23" t="s">
        <v>636</v>
      </c>
      <c r="N27" s="23" t="s">
        <v>627</v>
      </c>
      <c r="O27" s="23" t="s">
        <v>628</v>
      </c>
      <c r="P27" s="23"/>
      <c r="Q27" s="23" t="s">
        <v>987</v>
      </c>
      <c r="R27" s="23"/>
      <c r="S27" s="23"/>
      <c r="T27" s="23" t="s">
        <v>829</v>
      </c>
      <c r="U27" s="23"/>
      <c r="V27" s="17" t="str">
        <f>CONCATENATE(Table22[[#This Row],[Disparities Sensitive]]," ",Table22[[#This Row],[Patient Reported Outcome]])</f>
        <v xml:space="preserve">  </v>
      </c>
      <c r="W27" s="18" t="s">
        <v>727</v>
      </c>
      <c r="X27" s="26"/>
      <c r="Y27" s="23"/>
      <c r="Z27" s="23"/>
      <c r="AA27" s="23"/>
      <c r="AB27" s="112"/>
      <c r="AC27" s="115"/>
      <c r="AD27" s="114"/>
    </row>
    <row r="28" spans="1:30" ht="195" x14ac:dyDescent="0.25">
      <c r="A28" s="34" t="s">
        <v>785</v>
      </c>
      <c r="B28" s="24" t="s">
        <v>28</v>
      </c>
      <c r="C28" s="23" t="s">
        <v>993</v>
      </c>
      <c r="D28" s="19" t="str">
        <f>CONCATENATE(Table22[[#This Row],[NQF_measure_number]],CHAR(10),Table22[[#This Row],[Endorsement]]," ",Table22[[#This Row],[Endorsed Subtype]])</f>
        <v xml:space="preserve">N/A
Not Endorsed </v>
      </c>
      <c r="E28" s="23" t="s">
        <v>30</v>
      </c>
      <c r="F28" s="23"/>
      <c r="G28" s="23" t="s">
        <v>994</v>
      </c>
      <c r="H28" s="23"/>
      <c r="I28" s="23" t="s">
        <v>622</v>
      </c>
      <c r="J28" s="28" t="s">
        <v>995</v>
      </c>
      <c r="K28" s="28" t="s">
        <v>996</v>
      </c>
      <c r="L28" s="28" t="s">
        <v>997</v>
      </c>
      <c r="M28" s="23" t="s">
        <v>998</v>
      </c>
      <c r="N28" s="23" t="s">
        <v>627</v>
      </c>
      <c r="O28" s="23" t="s">
        <v>628</v>
      </c>
      <c r="P28" s="23"/>
      <c r="Q28" s="23" t="s">
        <v>987</v>
      </c>
      <c r="R28" s="23"/>
      <c r="S28" s="23"/>
      <c r="T28" s="23" t="s">
        <v>829</v>
      </c>
      <c r="U28" s="23"/>
      <c r="V28" s="17" t="str">
        <f>CONCATENATE(Table22[[#This Row],[Disparities Sensitive]]," ",Table22[[#This Row],[Patient Reported Outcome]])</f>
        <v xml:space="preserve">  </v>
      </c>
      <c r="W28" s="16" t="s">
        <v>727</v>
      </c>
      <c r="X28" s="25"/>
      <c r="Y28" s="23"/>
      <c r="Z28" s="23"/>
      <c r="AA28" s="23"/>
      <c r="AB28" s="112"/>
      <c r="AC28" s="115"/>
      <c r="AD28" s="114"/>
    </row>
    <row r="29" spans="1:30" ht="315" x14ac:dyDescent="0.25">
      <c r="A29" s="34" t="s">
        <v>785</v>
      </c>
      <c r="B29" s="24" t="s">
        <v>28</v>
      </c>
      <c r="C29" s="23" t="s">
        <v>999</v>
      </c>
      <c r="D29" s="19" t="str">
        <f>CONCATENATE(Table22[[#This Row],[NQF_measure_number]],CHAR(10),Table22[[#This Row],[Endorsement]]," ",Table22[[#This Row],[Endorsed Subtype]])</f>
        <v xml:space="preserve">N/A
Not Endorsed </v>
      </c>
      <c r="E29" s="23" t="s">
        <v>30</v>
      </c>
      <c r="F29" s="23"/>
      <c r="G29" s="23" t="s">
        <v>1000</v>
      </c>
      <c r="H29" s="23"/>
      <c r="I29" s="23" t="s">
        <v>622</v>
      </c>
      <c r="J29" s="28" t="s">
        <v>1001</v>
      </c>
      <c r="K29" s="28" t="s">
        <v>1002</v>
      </c>
      <c r="L29" s="28" t="s">
        <v>1003</v>
      </c>
      <c r="M29" s="23" t="s">
        <v>1004</v>
      </c>
      <c r="N29" s="23" t="s">
        <v>627</v>
      </c>
      <c r="O29" s="23" t="s">
        <v>628</v>
      </c>
      <c r="P29" s="23"/>
      <c r="Q29" s="23" t="s">
        <v>987</v>
      </c>
      <c r="R29" s="23"/>
      <c r="S29" s="23"/>
      <c r="T29" s="23" t="s">
        <v>829</v>
      </c>
      <c r="U29" s="23"/>
      <c r="V29" s="17" t="str">
        <f>CONCATENATE(Table22[[#This Row],[Disparities Sensitive]]," ",Table22[[#This Row],[Patient Reported Outcome]])</f>
        <v xml:space="preserve">  </v>
      </c>
      <c r="W29" s="18" t="s">
        <v>727</v>
      </c>
      <c r="X29" s="26"/>
      <c r="Y29" s="23"/>
      <c r="Z29" s="23"/>
      <c r="AA29" s="23"/>
      <c r="AB29" s="112"/>
      <c r="AC29" s="115"/>
      <c r="AD29" s="114"/>
    </row>
    <row r="30" spans="1:30" ht="285" x14ac:dyDescent="0.25">
      <c r="A30" s="34" t="s">
        <v>785</v>
      </c>
      <c r="B30" s="24" t="s">
        <v>28</v>
      </c>
      <c r="C30" s="23" t="s">
        <v>1005</v>
      </c>
      <c r="D30" s="19" t="str">
        <f>CONCATENATE(Table22[[#This Row],[NQF_measure_number]],CHAR(10),Table22[[#This Row],[Endorsement]]," ",Table22[[#This Row],[Endorsed Subtype]])</f>
        <v xml:space="preserve">N/A
Not Endorsed </v>
      </c>
      <c r="E30" s="23" t="s">
        <v>30</v>
      </c>
      <c r="F30" s="23"/>
      <c r="G30" s="23" t="s">
        <v>1006</v>
      </c>
      <c r="H30" s="23"/>
      <c r="I30" s="23" t="s">
        <v>32</v>
      </c>
      <c r="J30" s="28" t="s">
        <v>1007</v>
      </c>
      <c r="K30" s="28" t="s">
        <v>1008</v>
      </c>
      <c r="L30" s="28" t="s">
        <v>1008</v>
      </c>
      <c r="M30" s="23" t="s">
        <v>1008</v>
      </c>
      <c r="N30" s="23" t="s">
        <v>627</v>
      </c>
      <c r="O30" s="23" t="s">
        <v>80</v>
      </c>
      <c r="P30" s="23"/>
      <c r="Q30" s="23" t="s">
        <v>987</v>
      </c>
      <c r="R30" s="23"/>
      <c r="S30" s="23"/>
      <c r="T30" s="23" t="s">
        <v>829</v>
      </c>
      <c r="U30" s="23"/>
      <c r="V30" s="17" t="str">
        <f>CONCATENATE(Table22[[#This Row],[Disparities Sensitive]]," ",Table22[[#This Row],[Patient Reported Outcome]])</f>
        <v xml:space="preserve">  </v>
      </c>
      <c r="W30" s="16" t="s">
        <v>727</v>
      </c>
      <c r="X30" s="25"/>
      <c r="Y30" s="23"/>
      <c r="Z30" s="23"/>
      <c r="AA30" s="23"/>
      <c r="AB30" s="112"/>
      <c r="AC30" s="115"/>
      <c r="AD30" s="114"/>
    </row>
    <row r="31" spans="1:30" ht="409.5" x14ac:dyDescent="0.25">
      <c r="A31" s="34" t="s">
        <v>785</v>
      </c>
      <c r="B31" s="24" t="s">
        <v>28</v>
      </c>
      <c r="C31" s="23" t="s">
        <v>1009</v>
      </c>
      <c r="D31" s="19" t="str">
        <f>CONCATENATE(Table22[[#This Row],[NQF_measure_number]],CHAR(10),Table22[[#This Row],[Endorsement]]," ",Table22[[#This Row],[Endorsed Subtype]])</f>
        <v xml:space="preserve">N/A
Not Endorsed </v>
      </c>
      <c r="E31" s="23" t="s">
        <v>30</v>
      </c>
      <c r="F31" s="23"/>
      <c r="G31" s="23" t="s">
        <v>1010</v>
      </c>
      <c r="H31" s="23"/>
      <c r="I31" s="23" t="s">
        <v>110</v>
      </c>
      <c r="J31" s="28" t="s">
        <v>1011</v>
      </c>
      <c r="K31" s="28" t="s">
        <v>1012</v>
      </c>
      <c r="L31" s="28" t="s">
        <v>1012</v>
      </c>
      <c r="M31" s="23" t="s">
        <v>1012</v>
      </c>
      <c r="N31" s="23" t="s">
        <v>627</v>
      </c>
      <c r="O31" s="23" t="s">
        <v>52</v>
      </c>
      <c r="P31" s="23"/>
      <c r="Q31" s="23" t="s">
        <v>987</v>
      </c>
      <c r="R31" s="23"/>
      <c r="S31" s="23"/>
      <c r="T31" s="23" t="s">
        <v>829</v>
      </c>
      <c r="U31" s="23"/>
      <c r="V31" s="17" t="str">
        <f>CONCATENATE(Table22[[#This Row],[Disparities Sensitive]]," ",Table22[[#This Row],[Patient Reported Outcome]])</f>
        <v xml:space="preserve">  </v>
      </c>
      <c r="W31" s="18" t="s">
        <v>727</v>
      </c>
      <c r="X31" s="26"/>
      <c r="Y31" s="23"/>
      <c r="Z31" s="23"/>
      <c r="AA31" s="23"/>
      <c r="AB31" s="112"/>
      <c r="AC31" s="115"/>
      <c r="AD31" s="114"/>
    </row>
    <row r="32" spans="1:30" ht="409.5" x14ac:dyDescent="0.25">
      <c r="A32" s="32" t="s">
        <v>308</v>
      </c>
      <c r="B32" s="36" t="s">
        <v>28</v>
      </c>
      <c r="C32" s="36" t="s">
        <v>309</v>
      </c>
      <c r="D32" s="19" t="str">
        <f>CONCATENATE(Table22[[#This Row],[NQF_measure_number]],CHAR(10),Table22[[#This Row],[Endorsement]]," ",Table22[[#This Row],[Endorsed Subtype]])</f>
        <v xml:space="preserve">0431
Endorsed </v>
      </c>
      <c r="E32" s="36" t="s">
        <v>107</v>
      </c>
      <c r="F32" s="36"/>
      <c r="G32" s="36" t="s">
        <v>310</v>
      </c>
      <c r="H32" s="36" t="s">
        <v>311</v>
      </c>
      <c r="I32" s="36" t="s">
        <v>32</v>
      </c>
      <c r="J32" s="35" t="s">
        <v>312</v>
      </c>
      <c r="K32" s="35" t="s">
        <v>1469</v>
      </c>
      <c r="L32" s="35" t="s">
        <v>1470</v>
      </c>
      <c r="M32" s="35" t="s">
        <v>315</v>
      </c>
      <c r="N32" s="35" t="s">
        <v>155</v>
      </c>
      <c r="O32" s="36" t="s">
        <v>52</v>
      </c>
      <c r="P32" s="35" t="s">
        <v>1471</v>
      </c>
      <c r="Q32" s="35" t="s">
        <v>1472</v>
      </c>
      <c r="R32" s="36" t="s">
        <v>55</v>
      </c>
      <c r="S32" s="36" t="s">
        <v>1468</v>
      </c>
      <c r="T32" s="36" t="s">
        <v>1053</v>
      </c>
      <c r="U32" s="36"/>
      <c r="V32" s="17" t="str">
        <f>CONCATENATE(Table22[[#This Row],[Disparities Sensitive]]," ",Table22[[#This Row],[Patient Reported Outcome]])</f>
        <v xml:space="preserve"> </v>
      </c>
      <c r="W32" s="37"/>
      <c r="X32" s="36"/>
      <c r="Y32" s="36" t="s">
        <v>91</v>
      </c>
      <c r="Z32" s="36" t="s">
        <v>320</v>
      </c>
      <c r="AA32" s="36" t="s">
        <v>321</v>
      </c>
      <c r="AB32" s="112"/>
      <c r="AC32" s="115"/>
      <c r="AD32" s="114"/>
    </row>
    <row r="33" spans="1:30" ht="330" x14ac:dyDescent="0.25">
      <c r="A33" s="32" t="s">
        <v>1482</v>
      </c>
      <c r="B33" s="36" t="s">
        <v>28</v>
      </c>
      <c r="C33" s="36" t="s">
        <v>1483</v>
      </c>
      <c r="D33" s="19" t="str">
        <f>CONCATENATE(Table22[[#This Row],[NQF_measure_number]],CHAR(10),Table22[[#This Row],[Endorsement]]," ",Table22[[#This Row],[Endorsed Subtype]])</f>
        <v>0658
Endorsed Time-Limited</v>
      </c>
      <c r="E33" s="36" t="s">
        <v>107</v>
      </c>
      <c r="F33" s="36" t="s">
        <v>436</v>
      </c>
      <c r="G33" s="36" t="s">
        <v>1484</v>
      </c>
      <c r="H33" s="36"/>
      <c r="I33" s="36" t="s">
        <v>32</v>
      </c>
      <c r="J33" s="35" t="s">
        <v>1485</v>
      </c>
      <c r="K33" s="35" t="s">
        <v>1486</v>
      </c>
      <c r="L33" s="35" t="s">
        <v>1487</v>
      </c>
      <c r="M33" s="35" t="s">
        <v>1488</v>
      </c>
      <c r="N33" s="35" t="s">
        <v>854</v>
      </c>
      <c r="O33" s="36"/>
      <c r="P33" s="35" t="s">
        <v>1489</v>
      </c>
      <c r="Q33" s="35" t="s">
        <v>1490</v>
      </c>
      <c r="R33" s="36" t="s">
        <v>1491</v>
      </c>
      <c r="S33" s="36"/>
      <c r="T33" s="36" t="s">
        <v>1492</v>
      </c>
      <c r="U33" s="36" t="s">
        <v>1493</v>
      </c>
      <c r="V33" s="17" t="str">
        <f>CONCATENATE(Table22[[#This Row],[Disparities Sensitive]]," ",Table22[[#This Row],[Patient Reported Outcome]])</f>
        <v xml:space="preserve"> </v>
      </c>
      <c r="W33" s="37"/>
      <c r="X33" s="36"/>
      <c r="Y33" s="36"/>
      <c r="Z33" s="36" t="s">
        <v>934</v>
      </c>
      <c r="AA33" s="36" t="s">
        <v>1494</v>
      </c>
      <c r="AB33" s="112"/>
      <c r="AC33" s="115"/>
      <c r="AD33" s="114"/>
    </row>
    <row r="34" spans="1:30" s="1" customFormat="1" ht="360" x14ac:dyDescent="0.25">
      <c r="A34" s="32" t="s">
        <v>1495</v>
      </c>
      <c r="B34" s="36" t="s">
        <v>28</v>
      </c>
      <c r="C34" s="36" t="s">
        <v>1496</v>
      </c>
      <c r="D34" s="19" t="str">
        <f>CONCATENATE(Table22[[#This Row],[NQF_measure_number]],CHAR(10),Table22[[#This Row],[Endorsement]]," ",Table22[[#This Row],[Endorsed Subtype]])</f>
        <v>0659
Endorsed Time-Limited</v>
      </c>
      <c r="E34" s="36" t="s">
        <v>107</v>
      </c>
      <c r="F34" s="36" t="s">
        <v>436</v>
      </c>
      <c r="G34" s="36" t="s">
        <v>1497</v>
      </c>
      <c r="H34" s="36"/>
      <c r="I34" s="36" t="s">
        <v>32</v>
      </c>
      <c r="J34" s="35" t="s">
        <v>1498</v>
      </c>
      <c r="K34" s="35" t="s">
        <v>1499</v>
      </c>
      <c r="L34" s="35" t="s">
        <v>1500</v>
      </c>
      <c r="M34" s="35" t="s">
        <v>1501</v>
      </c>
      <c r="N34" s="35" t="s">
        <v>854</v>
      </c>
      <c r="O34" s="36"/>
      <c r="P34" s="35" t="s">
        <v>1194</v>
      </c>
      <c r="Q34" s="35" t="s">
        <v>1502</v>
      </c>
      <c r="R34" s="36" t="s">
        <v>1491</v>
      </c>
      <c r="S34" s="36"/>
      <c r="T34" s="36" t="s">
        <v>1516</v>
      </c>
      <c r="U34" s="36" t="s">
        <v>90</v>
      </c>
      <c r="V34" s="17" t="str">
        <f>CONCATENATE(Table22[[#This Row],[Disparities Sensitive]]," ",Table22[[#This Row],[Patient Reported Outcome]])</f>
        <v xml:space="preserve"> </v>
      </c>
      <c r="W34" s="37"/>
      <c r="X34" s="36"/>
      <c r="Y34" s="36" t="s">
        <v>91</v>
      </c>
      <c r="Z34" s="36"/>
      <c r="AA34" s="36" t="s">
        <v>1494</v>
      </c>
      <c r="AB34" s="110"/>
      <c r="AC34" s="116"/>
      <c r="AD34" s="109"/>
    </row>
    <row r="35" spans="1:30" s="1" customFormat="1" ht="210" x14ac:dyDescent="0.25">
      <c r="A35" s="32" t="s">
        <v>1503</v>
      </c>
      <c r="B35" s="36" t="s">
        <v>28</v>
      </c>
      <c r="C35" s="36" t="s">
        <v>1504</v>
      </c>
      <c r="D35" s="19" t="str">
        <f>CONCATENATE(Table22[[#This Row],[NQF_measure_number]],CHAR(10),Table22[[#This Row],[Endorsement]]," ",Table22[[#This Row],[Endorsed Subtype]])</f>
        <v xml:space="preserve">1536
Endorsed </v>
      </c>
      <c r="E35" s="36" t="s">
        <v>107</v>
      </c>
      <c r="F35" s="36"/>
      <c r="G35" s="36" t="s">
        <v>1505</v>
      </c>
      <c r="H35" s="36"/>
      <c r="I35" s="36" t="s">
        <v>134</v>
      </c>
      <c r="J35" s="35" t="s">
        <v>1506</v>
      </c>
      <c r="K35" s="35" t="s">
        <v>1507</v>
      </c>
      <c r="L35" s="35" t="s">
        <v>1508</v>
      </c>
      <c r="M35" s="35"/>
      <c r="N35" s="35" t="s">
        <v>1509</v>
      </c>
      <c r="O35" s="36"/>
      <c r="P35" s="35" t="s">
        <v>1510</v>
      </c>
      <c r="Q35" s="35" t="s">
        <v>1511</v>
      </c>
      <c r="R35" s="36" t="s">
        <v>1512</v>
      </c>
      <c r="S35" s="36"/>
      <c r="T35" s="36" t="s">
        <v>1515</v>
      </c>
      <c r="U35" s="36"/>
      <c r="V35" s="17" t="str">
        <f>CONCATENATE(Table22[[#This Row],[Disparities Sensitive]]," ",Table22[[#This Row],[Patient Reported Outcome]])</f>
        <v xml:space="preserve"> Patient Reported Outcome</v>
      </c>
      <c r="W35" s="37"/>
      <c r="X35" s="36" t="s">
        <v>23</v>
      </c>
      <c r="Y35" s="36"/>
      <c r="Z35" s="36"/>
      <c r="AA35" s="36" t="s">
        <v>1481</v>
      </c>
      <c r="AB35" s="108"/>
      <c r="AC35" s="107"/>
      <c r="AD35" s="106"/>
    </row>
    <row r="36" spans="1:30" s="1" customForma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129"/>
      <c r="AC36" s="129"/>
      <c r="AD36" s="129"/>
    </row>
    <row r="37" spans="1:30" s="1" customForma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129"/>
      <c r="AC37" s="129"/>
      <c r="AD37" s="129"/>
    </row>
  </sheetData>
  <printOptions headings="1" gridLines="1"/>
  <pageMargins left="0.25" right="0.25" top="0.75" bottom="0.75" header="0.3" footer="0.3"/>
  <pageSetup scale="32" fitToHeight="0" orientation="landscape" verticalDpi="0" r:id="rId1"/>
  <headerFooter>
    <oddHeader>&amp;CMeasures Under Consideration and Finalized: Hospital Outpatient Quality Reporting</oddHeader>
    <oddFooter>&amp;C2013 MAP Pre-Rulemaking&amp;R&amp;P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7"/>
  <sheetViews>
    <sheetView topLeftCell="N1" zoomScale="70" zoomScaleNormal="70" workbookViewId="0">
      <selection activeCell="AB1" sqref="AB1:AD1"/>
    </sheetView>
  </sheetViews>
  <sheetFormatPr defaultRowHeight="15" x14ac:dyDescent="0.25"/>
  <cols>
    <col min="1" max="1" width="27.42578125" style="6" hidden="1" customWidth="1"/>
    <col min="2" max="3" width="11.7109375" style="6" customWidth="1"/>
    <col min="4" max="4" width="19.28515625" style="6" customWidth="1"/>
    <col min="5" max="5" width="15" style="6" hidden="1" customWidth="1"/>
    <col min="6" max="6" width="19.140625" style="6" hidden="1" customWidth="1"/>
    <col min="7" max="7" width="16.5703125" style="6" customWidth="1"/>
    <col min="8" max="8" width="19.140625" style="6" customWidth="1"/>
    <col min="9" max="9" width="15.85546875" style="6" customWidth="1"/>
    <col min="10" max="13" width="22.85546875" style="6" customWidth="1"/>
    <col min="14" max="18" width="12.28515625" style="6" customWidth="1"/>
    <col min="19" max="21" width="20" style="6" customWidth="1"/>
    <col min="22" max="22" width="21.140625" style="6" customWidth="1"/>
    <col min="23" max="23" width="21.140625" style="6" hidden="1" customWidth="1"/>
    <col min="24" max="24" width="26.85546875" style="6" hidden="1" customWidth="1"/>
    <col min="25" max="25" width="25.140625" style="6" customWidth="1"/>
    <col min="26" max="27" width="20.7109375" style="6" customWidth="1"/>
    <col min="28" max="30" width="20.7109375" style="117" customWidth="1"/>
    <col min="31" max="16384" width="9.140625" style="6"/>
  </cols>
  <sheetData>
    <row r="1" spans="1:31" ht="55.5" customHeight="1" x14ac:dyDescent="0.25">
      <c r="A1" s="98" t="s">
        <v>0</v>
      </c>
      <c r="B1" s="97" t="s">
        <v>1013</v>
      </c>
      <c r="C1" s="97" t="s">
        <v>2</v>
      </c>
      <c r="D1" s="97" t="s">
        <v>3</v>
      </c>
      <c r="E1" s="97" t="s">
        <v>4</v>
      </c>
      <c r="F1" s="97" t="s">
        <v>5</v>
      </c>
      <c r="G1" s="97" t="s">
        <v>6</v>
      </c>
      <c r="H1" s="97" t="s">
        <v>7</v>
      </c>
      <c r="I1" s="97" t="s">
        <v>8</v>
      </c>
      <c r="J1" s="97" t="s">
        <v>9</v>
      </c>
      <c r="K1" s="97" t="s">
        <v>10</v>
      </c>
      <c r="L1" s="97" t="s">
        <v>11</v>
      </c>
      <c r="M1" s="97" t="s">
        <v>12</v>
      </c>
      <c r="N1" s="97" t="s">
        <v>13</v>
      </c>
      <c r="O1" s="97" t="s">
        <v>14</v>
      </c>
      <c r="P1" s="97" t="s">
        <v>15</v>
      </c>
      <c r="Q1" s="97" t="s">
        <v>16</v>
      </c>
      <c r="R1" s="97" t="s">
        <v>17</v>
      </c>
      <c r="S1" s="97" t="s">
        <v>18</v>
      </c>
      <c r="T1" s="97" t="s">
        <v>19</v>
      </c>
      <c r="U1" s="97" t="s">
        <v>20</v>
      </c>
      <c r="V1" s="97" t="s">
        <v>1517</v>
      </c>
      <c r="W1" s="97" t="s">
        <v>22</v>
      </c>
      <c r="X1" s="97" t="s">
        <v>23</v>
      </c>
      <c r="Y1" s="97" t="s">
        <v>24</v>
      </c>
      <c r="Z1" s="97" t="s">
        <v>25</v>
      </c>
      <c r="AA1" s="97" t="s">
        <v>26</v>
      </c>
      <c r="AB1" s="2" t="s">
        <v>1539</v>
      </c>
      <c r="AC1" s="2" t="s">
        <v>1540</v>
      </c>
      <c r="AD1" s="2" t="s">
        <v>1541</v>
      </c>
    </row>
    <row r="2" spans="1:31" ht="409.5" x14ac:dyDescent="0.25">
      <c r="A2" s="139" t="s">
        <v>1107</v>
      </c>
      <c r="B2" s="17" t="s">
        <v>414</v>
      </c>
      <c r="C2" s="17" t="s">
        <v>787</v>
      </c>
      <c r="D2" s="17" t="str">
        <f>CONCATENATE(Table2245[[#This Row],[NQF_measure_number]],CHAR(10),Table2245[[#This Row],[Endorsement]]," ",Table2245[[#This Row],[Endorsed Subtype]])</f>
        <v xml:space="preserve">N A
Not Endorsed </v>
      </c>
      <c r="E2" s="17" t="s">
        <v>30</v>
      </c>
      <c r="F2" s="17"/>
      <c r="G2" s="17" t="s">
        <v>788</v>
      </c>
      <c r="H2" s="17" t="s">
        <v>311</v>
      </c>
      <c r="I2" s="17" t="s">
        <v>134</v>
      </c>
      <c r="J2" s="17" t="s">
        <v>789</v>
      </c>
      <c r="K2" s="17" t="s">
        <v>790</v>
      </c>
      <c r="L2" s="17" t="s">
        <v>791</v>
      </c>
      <c r="M2" s="17" t="s">
        <v>792</v>
      </c>
      <c r="N2" s="17" t="s">
        <v>535</v>
      </c>
      <c r="O2" s="17" t="s">
        <v>80</v>
      </c>
      <c r="P2" s="17" t="s">
        <v>660</v>
      </c>
      <c r="Q2" s="17" t="s">
        <v>1107</v>
      </c>
      <c r="R2" s="17" t="s">
        <v>793</v>
      </c>
      <c r="S2" s="17" t="s">
        <v>794</v>
      </c>
      <c r="T2" s="17"/>
      <c r="U2" s="17"/>
      <c r="V2" s="17" t="str">
        <f>CONCATENATE(Table2245[[#This Row],[Disparities Sensitive]]," ",Table2245[[#This Row],[Patient Reported Outcome]])</f>
        <v xml:space="preserve"> </v>
      </c>
      <c r="W2" s="17"/>
      <c r="X2" s="17"/>
      <c r="Y2" s="17"/>
      <c r="Z2" s="17"/>
      <c r="AA2" s="17"/>
      <c r="AB2" s="105" t="s">
        <v>1537</v>
      </c>
      <c r="AC2" s="102" t="s">
        <v>1538</v>
      </c>
      <c r="AD2" s="101"/>
    </row>
    <row r="3" spans="1:31" ht="409.5" x14ac:dyDescent="0.25">
      <c r="A3" s="139" t="s">
        <v>1107</v>
      </c>
      <c r="B3" s="17" t="s">
        <v>414</v>
      </c>
      <c r="C3" s="17" t="s">
        <v>795</v>
      </c>
      <c r="D3" s="17" t="str">
        <f>CONCATENATE(Table2245[[#This Row],[NQF_measure_number]],CHAR(10),Table2245[[#This Row],[Endorsement]]," ",Table2245[[#This Row],[Endorsed Subtype]])</f>
        <v xml:space="preserve">N A
Not Endorsed </v>
      </c>
      <c r="E3" s="17" t="s">
        <v>30</v>
      </c>
      <c r="F3" s="17"/>
      <c r="G3" s="17" t="s">
        <v>796</v>
      </c>
      <c r="H3" s="17" t="s">
        <v>311</v>
      </c>
      <c r="I3" s="17" t="s">
        <v>134</v>
      </c>
      <c r="J3" s="17" t="s">
        <v>797</v>
      </c>
      <c r="K3" s="17" t="s">
        <v>798</v>
      </c>
      <c r="L3" s="17" t="s">
        <v>799</v>
      </c>
      <c r="M3" s="17" t="s">
        <v>792</v>
      </c>
      <c r="N3" s="17" t="s">
        <v>535</v>
      </c>
      <c r="O3" s="17" t="s">
        <v>80</v>
      </c>
      <c r="P3" s="17" t="s">
        <v>660</v>
      </c>
      <c r="Q3" s="17" t="s">
        <v>1107</v>
      </c>
      <c r="R3" s="17" t="s">
        <v>793</v>
      </c>
      <c r="S3" s="17" t="s">
        <v>794</v>
      </c>
      <c r="T3" s="17"/>
      <c r="U3" s="17"/>
      <c r="V3" s="17" t="str">
        <f>CONCATENATE(Table2245[[#This Row],[Disparities Sensitive]]," ",Table2245[[#This Row],[Patient Reported Outcome]])</f>
        <v xml:space="preserve"> </v>
      </c>
      <c r="W3" s="17"/>
      <c r="X3" s="17"/>
      <c r="Y3" s="17"/>
      <c r="Z3" s="17"/>
      <c r="AA3" s="17"/>
      <c r="AB3" s="104" t="s">
        <v>1566</v>
      </c>
      <c r="AC3" s="102" t="s">
        <v>1567</v>
      </c>
      <c r="AD3" s="101" t="s">
        <v>1572</v>
      </c>
    </row>
    <row r="4" spans="1:31" ht="409.5" x14ac:dyDescent="0.25">
      <c r="A4" s="139" t="s">
        <v>1107</v>
      </c>
      <c r="B4" s="17" t="s">
        <v>414</v>
      </c>
      <c r="C4" s="17" t="s">
        <v>800</v>
      </c>
      <c r="D4" s="17" t="str">
        <f>CONCATENATE(Table2245[[#This Row],[NQF_measure_number]],CHAR(10),Table2245[[#This Row],[Endorsement]]," ",Table2245[[#This Row],[Endorsed Subtype]])</f>
        <v xml:space="preserve">N A
Not Endorsed </v>
      </c>
      <c r="E4" s="17" t="s">
        <v>30</v>
      </c>
      <c r="F4" s="17"/>
      <c r="G4" s="17" t="s">
        <v>801</v>
      </c>
      <c r="H4" s="17" t="s">
        <v>311</v>
      </c>
      <c r="I4" s="17" t="s">
        <v>134</v>
      </c>
      <c r="J4" s="17" t="s">
        <v>802</v>
      </c>
      <c r="K4" s="17" t="s">
        <v>803</v>
      </c>
      <c r="L4" s="17" t="s">
        <v>804</v>
      </c>
      <c r="M4" s="17" t="s">
        <v>792</v>
      </c>
      <c r="N4" s="17" t="s">
        <v>535</v>
      </c>
      <c r="O4" s="17" t="s">
        <v>80</v>
      </c>
      <c r="P4" s="17" t="s">
        <v>660</v>
      </c>
      <c r="Q4" s="17" t="s">
        <v>1107</v>
      </c>
      <c r="R4" s="17" t="s">
        <v>793</v>
      </c>
      <c r="S4" s="17" t="s">
        <v>794</v>
      </c>
      <c r="T4" s="17"/>
      <c r="U4" s="17"/>
      <c r="V4" s="17" t="str">
        <f>CONCATENATE(Table2245[[#This Row],[Disparities Sensitive]]," ",Table2245[[#This Row],[Patient Reported Outcome]])</f>
        <v xml:space="preserve"> </v>
      </c>
      <c r="W4" s="17"/>
      <c r="X4" s="17"/>
      <c r="Y4" s="17"/>
      <c r="Z4" s="17"/>
      <c r="AA4" s="17"/>
      <c r="AB4" s="105" t="s">
        <v>1537</v>
      </c>
      <c r="AC4" s="102" t="s">
        <v>1538</v>
      </c>
      <c r="AD4" s="101"/>
    </row>
    <row r="5" spans="1:31" ht="285" x14ac:dyDescent="0.25">
      <c r="A5" s="139" t="s">
        <v>1107</v>
      </c>
      <c r="B5" s="17" t="s">
        <v>28</v>
      </c>
      <c r="C5" s="17"/>
      <c r="D5" s="17" t="str">
        <f>CONCATENATE(Table2245[[#This Row],[NQF_measure_number]],CHAR(10),Table2245[[#This Row],[Endorsement]]," ",Table2245[[#This Row],[Endorsed Subtype]])</f>
        <v xml:space="preserve">N A
Not Endorsed </v>
      </c>
      <c r="E5" s="17" t="s">
        <v>30</v>
      </c>
      <c r="F5" s="17"/>
      <c r="G5" s="17" t="s">
        <v>1014</v>
      </c>
      <c r="H5" s="17"/>
      <c r="I5" s="17" t="s">
        <v>32</v>
      </c>
      <c r="J5" s="17" t="s">
        <v>1007</v>
      </c>
      <c r="K5" s="17"/>
      <c r="L5" s="17"/>
      <c r="M5" s="17"/>
      <c r="N5" s="17"/>
      <c r="O5" s="17"/>
      <c r="P5" s="17"/>
      <c r="Q5" s="17" t="s">
        <v>1015</v>
      </c>
      <c r="R5" s="17"/>
      <c r="S5" s="17"/>
      <c r="T5" s="17" t="s">
        <v>1016</v>
      </c>
      <c r="U5" s="17"/>
      <c r="V5" s="17" t="str">
        <f>CONCATENATE(Table2245[[#This Row],[Disparities Sensitive]]," ",Table2245[[#This Row],[Patient Reported Outcome]])</f>
        <v xml:space="preserve"> </v>
      </c>
      <c r="W5" s="17"/>
      <c r="X5" s="17"/>
      <c r="Y5" s="17"/>
      <c r="Z5" s="17"/>
      <c r="AA5" s="17"/>
      <c r="AB5" s="102"/>
      <c r="AC5" s="102"/>
      <c r="AD5" s="101"/>
      <c r="AE5" s="13"/>
    </row>
    <row r="6" spans="1:31" ht="180" x14ac:dyDescent="0.25">
      <c r="A6" s="139" t="s">
        <v>1107</v>
      </c>
      <c r="B6" s="17" t="s">
        <v>28</v>
      </c>
      <c r="C6" s="17"/>
      <c r="D6" s="17" t="str">
        <f>CONCATENATE(Table2245[[#This Row],[NQF_measure_number]],CHAR(10),Table2245[[#This Row],[Endorsement]]," ",Table2245[[#This Row],[Endorsed Subtype]])</f>
        <v xml:space="preserve">N A
Not Endorsed </v>
      </c>
      <c r="E6" s="17" t="s">
        <v>30</v>
      </c>
      <c r="F6" s="17"/>
      <c r="G6" s="17" t="s">
        <v>1017</v>
      </c>
      <c r="H6" s="17"/>
      <c r="I6" s="17" t="s">
        <v>110</v>
      </c>
      <c r="J6" s="17" t="s">
        <v>1513</v>
      </c>
      <c r="K6" s="17"/>
      <c r="L6" s="17"/>
      <c r="M6" s="17"/>
      <c r="N6" s="17"/>
      <c r="O6" s="17"/>
      <c r="P6" s="17"/>
      <c r="Q6" s="17" t="s">
        <v>1015</v>
      </c>
      <c r="R6" s="17"/>
      <c r="S6" s="17"/>
      <c r="T6" s="17" t="s">
        <v>1016</v>
      </c>
      <c r="U6" s="17"/>
      <c r="V6" s="17" t="str">
        <f>CONCATENATE(Table2245[[#This Row],[Disparities Sensitive]]," ",Table2245[[#This Row],[Patient Reported Outcome]])</f>
        <v xml:space="preserve"> </v>
      </c>
      <c r="W6" s="17"/>
      <c r="X6" s="17"/>
      <c r="Y6" s="17"/>
      <c r="Z6" s="17"/>
      <c r="AA6" s="17"/>
      <c r="AB6" s="102"/>
      <c r="AC6" s="102"/>
      <c r="AD6" s="101"/>
    </row>
    <row r="7" spans="1:31" ht="90" x14ac:dyDescent="0.25">
      <c r="A7" s="139" t="s">
        <v>1018</v>
      </c>
      <c r="B7" s="17" t="s">
        <v>28</v>
      </c>
      <c r="C7" s="17" t="s">
        <v>1019</v>
      </c>
      <c r="D7" s="17" t="str">
        <f>CONCATENATE(Table2245[[#This Row],[NQF_measure_number]],CHAR(10),Table2245[[#This Row],[Endorsement]]," ",Table2245[[#This Row],[Endorsed Subtype]])</f>
        <v xml:space="preserve">0263
Endorsed </v>
      </c>
      <c r="E7" s="17" t="s">
        <v>107</v>
      </c>
      <c r="F7" s="17"/>
      <c r="G7" s="17" t="s">
        <v>1020</v>
      </c>
      <c r="H7" s="17"/>
      <c r="I7" s="17" t="s">
        <v>134</v>
      </c>
      <c r="J7" s="17" t="s">
        <v>1021</v>
      </c>
      <c r="K7" s="17" t="s">
        <v>1022</v>
      </c>
      <c r="L7" s="17" t="s">
        <v>1023</v>
      </c>
      <c r="M7" s="17" t="s">
        <v>636</v>
      </c>
      <c r="N7" s="17" t="s">
        <v>1024</v>
      </c>
      <c r="O7" s="17"/>
      <c r="P7" s="17" t="s">
        <v>506</v>
      </c>
      <c r="Q7" s="17" t="s">
        <v>1025</v>
      </c>
      <c r="R7" s="17" t="s">
        <v>55</v>
      </c>
      <c r="S7" s="17"/>
      <c r="T7" s="17" t="s">
        <v>1016</v>
      </c>
      <c r="U7" s="17" t="s">
        <v>1026</v>
      </c>
      <c r="V7" s="17" t="str">
        <f>CONCATENATE(Table2245[[#This Row],[Disparities Sensitive]]," ",Table2245[[#This Row],[Patient Reported Outcome]])</f>
        <v xml:space="preserve"> </v>
      </c>
      <c r="W7" s="17"/>
      <c r="X7" s="17"/>
      <c r="Y7" s="17" t="s">
        <v>91</v>
      </c>
      <c r="Z7" s="17"/>
      <c r="AA7" s="17"/>
      <c r="AB7" s="102"/>
      <c r="AC7" s="102"/>
      <c r="AD7" s="101"/>
    </row>
    <row r="8" spans="1:31" ht="210" x14ac:dyDescent="0.25">
      <c r="A8" s="139" t="s">
        <v>1027</v>
      </c>
      <c r="B8" s="17" t="s">
        <v>28</v>
      </c>
      <c r="C8" s="17" t="s">
        <v>1028</v>
      </c>
      <c r="D8" s="17" t="str">
        <f>CONCATENATE(Table2245[[#This Row],[NQF_measure_number]],CHAR(10),Table2245[[#This Row],[Endorsement]]," ",Table2245[[#This Row],[Endorsed Subtype]])</f>
        <v xml:space="preserve">0264
Endorsed </v>
      </c>
      <c r="E8" s="17" t="s">
        <v>107</v>
      </c>
      <c r="F8" s="17"/>
      <c r="G8" s="17" t="s">
        <v>1029</v>
      </c>
      <c r="H8" s="17"/>
      <c r="I8" s="17" t="s">
        <v>32</v>
      </c>
      <c r="J8" s="17" t="s">
        <v>1030</v>
      </c>
      <c r="K8" s="17" t="s">
        <v>1031</v>
      </c>
      <c r="L8" s="17" t="s">
        <v>1032</v>
      </c>
      <c r="M8" s="17" t="s">
        <v>1033</v>
      </c>
      <c r="N8" s="17" t="s">
        <v>1034</v>
      </c>
      <c r="O8" s="17"/>
      <c r="P8" s="17" t="s">
        <v>506</v>
      </c>
      <c r="Q8" s="17" t="s">
        <v>1025</v>
      </c>
      <c r="R8" s="17" t="s">
        <v>55</v>
      </c>
      <c r="S8" s="17"/>
      <c r="T8" s="17" t="s">
        <v>1016</v>
      </c>
      <c r="U8" s="17" t="s">
        <v>1035</v>
      </c>
      <c r="V8" s="17" t="str">
        <f>CONCATENATE(Table2245[[#This Row],[Disparities Sensitive]]," ",Table2245[[#This Row],[Patient Reported Outcome]])</f>
        <v xml:space="preserve"> </v>
      </c>
      <c r="W8" s="17"/>
      <c r="X8" s="17"/>
      <c r="Y8" s="17"/>
      <c r="Z8" s="17"/>
      <c r="AA8" s="17"/>
      <c r="AB8" s="102"/>
      <c r="AC8" s="102"/>
      <c r="AD8" s="101"/>
    </row>
    <row r="9" spans="1:31" ht="90" x14ac:dyDescent="0.25">
      <c r="A9" s="139" t="s">
        <v>1036</v>
      </c>
      <c r="B9" s="17" t="s">
        <v>28</v>
      </c>
      <c r="C9" s="17" t="s">
        <v>1037</v>
      </c>
      <c r="D9" s="17" t="str">
        <f>CONCATENATE(Table2245[[#This Row],[NQF_measure_number]],CHAR(10),Table2245[[#This Row],[Endorsement]]," ",Table2245[[#This Row],[Endorsed Subtype]])</f>
        <v xml:space="preserve">0265
Endorsed </v>
      </c>
      <c r="E9" s="17" t="s">
        <v>107</v>
      </c>
      <c r="F9" s="17"/>
      <c r="G9" s="17" t="s">
        <v>1518</v>
      </c>
      <c r="H9" s="17"/>
      <c r="I9" s="17" t="s">
        <v>134</v>
      </c>
      <c r="J9" s="17" t="s">
        <v>1038</v>
      </c>
      <c r="K9" s="17" t="s">
        <v>1039</v>
      </c>
      <c r="L9" s="17" t="s">
        <v>1040</v>
      </c>
      <c r="M9" s="17" t="s">
        <v>636</v>
      </c>
      <c r="N9" s="17" t="s">
        <v>1034</v>
      </c>
      <c r="O9" s="17"/>
      <c r="P9" s="17" t="s">
        <v>506</v>
      </c>
      <c r="Q9" s="17" t="s">
        <v>1025</v>
      </c>
      <c r="R9" s="17" t="s">
        <v>55</v>
      </c>
      <c r="S9" s="17"/>
      <c r="T9" s="17" t="s">
        <v>1016</v>
      </c>
      <c r="U9" s="17" t="s">
        <v>1041</v>
      </c>
      <c r="V9" s="17" t="str">
        <f>CONCATENATE(Table2245[[#This Row],[Disparities Sensitive]]," ",Table2245[[#This Row],[Patient Reported Outcome]])</f>
        <v xml:space="preserve"> </v>
      </c>
      <c r="W9" s="17"/>
      <c r="X9" s="17"/>
      <c r="Y9" s="17" t="s">
        <v>201</v>
      </c>
      <c r="Z9" s="17"/>
      <c r="AA9" s="17"/>
      <c r="AB9" s="102"/>
      <c r="AC9" s="102"/>
      <c r="AD9" s="101"/>
    </row>
    <row r="10" spans="1:31" ht="90" x14ac:dyDescent="0.25">
      <c r="A10" s="139" t="s">
        <v>1042</v>
      </c>
      <c r="B10" s="17" t="s">
        <v>28</v>
      </c>
      <c r="C10" s="17" t="s">
        <v>1043</v>
      </c>
      <c r="D10" s="17" t="str">
        <f>CONCATENATE(Table2245[[#This Row],[NQF_measure_number]],CHAR(10),Table2245[[#This Row],[Endorsement]]," ",Table2245[[#This Row],[Endorsed Subtype]])</f>
        <v xml:space="preserve">0266
Endorsed </v>
      </c>
      <c r="E10" s="17" t="s">
        <v>107</v>
      </c>
      <c r="F10" s="17"/>
      <c r="G10" s="17" t="s">
        <v>1044</v>
      </c>
      <c r="H10" s="17"/>
      <c r="I10" s="17" t="s">
        <v>134</v>
      </c>
      <c r="J10" s="17" t="s">
        <v>1045</v>
      </c>
      <c r="K10" s="17" t="s">
        <v>1046</v>
      </c>
      <c r="L10" s="17" t="s">
        <v>1023</v>
      </c>
      <c r="M10" s="17" t="s">
        <v>1047</v>
      </c>
      <c r="N10" s="17" t="s">
        <v>1024</v>
      </c>
      <c r="O10" s="17"/>
      <c r="P10" s="17" t="s">
        <v>506</v>
      </c>
      <c r="Q10" s="17" t="s">
        <v>1025</v>
      </c>
      <c r="R10" s="17" t="s">
        <v>55</v>
      </c>
      <c r="S10" s="17"/>
      <c r="T10" s="17" t="s">
        <v>1016</v>
      </c>
      <c r="U10" s="17" t="s">
        <v>1041</v>
      </c>
      <c r="V10" s="17" t="str">
        <f>CONCATENATE(Table2245[[#This Row],[Disparities Sensitive]]," ",Table2245[[#This Row],[Patient Reported Outcome]])</f>
        <v xml:space="preserve"> </v>
      </c>
      <c r="W10" s="17"/>
      <c r="X10" s="17"/>
      <c r="Y10" s="17" t="s">
        <v>91</v>
      </c>
      <c r="Z10" s="17"/>
      <c r="AA10" s="17"/>
      <c r="AB10" s="102"/>
      <c r="AC10" s="102"/>
      <c r="AD10" s="101"/>
    </row>
    <row r="11" spans="1:31" ht="105" x14ac:dyDescent="0.25">
      <c r="A11" s="139" t="s">
        <v>1048</v>
      </c>
      <c r="B11" s="17" t="s">
        <v>28</v>
      </c>
      <c r="C11" s="17" t="s">
        <v>1049</v>
      </c>
      <c r="D11" s="17" t="str">
        <f>CONCATENATE(Table2245[[#This Row],[NQF_measure_number]],CHAR(10),Table2245[[#This Row],[Endorsement]]," ",Table2245[[#This Row],[Endorsed Subtype]])</f>
        <v xml:space="preserve">0267
Endorsed </v>
      </c>
      <c r="E11" s="17" t="s">
        <v>107</v>
      </c>
      <c r="F11" s="17"/>
      <c r="G11" s="17" t="s">
        <v>1050</v>
      </c>
      <c r="H11" s="17"/>
      <c r="I11" s="17" t="s">
        <v>134</v>
      </c>
      <c r="J11" s="17" t="s">
        <v>1051</v>
      </c>
      <c r="K11" s="17" t="s">
        <v>1052</v>
      </c>
      <c r="L11" s="17" t="s">
        <v>1040</v>
      </c>
      <c r="M11" s="17" t="s">
        <v>636</v>
      </c>
      <c r="N11" s="17" t="s">
        <v>1024</v>
      </c>
      <c r="O11" s="17"/>
      <c r="P11" s="17" t="s">
        <v>506</v>
      </c>
      <c r="Q11" s="17" t="s">
        <v>1025</v>
      </c>
      <c r="R11" s="17" t="s">
        <v>55</v>
      </c>
      <c r="S11" s="17"/>
      <c r="T11" s="17" t="s">
        <v>1016</v>
      </c>
      <c r="U11" s="17" t="s">
        <v>1041</v>
      </c>
      <c r="V11" s="17" t="str">
        <f>CONCATENATE(Table2245[[#This Row],[Disparities Sensitive]]," ",Table2245[[#This Row],[Patient Reported Outcome]])</f>
        <v xml:space="preserve"> </v>
      </c>
      <c r="W11" s="17"/>
      <c r="X11" s="17"/>
      <c r="Y11" s="17" t="s">
        <v>91</v>
      </c>
      <c r="Z11" s="17"/>
      <c r="AA11" s="17"/>
      <c r="AB11" s="102"/>
      <c r="AC11" s="102"/>
      <c r="AD11" s="101"/>
    </row>
    <row r="12" spans="1:31" ht="409.5" x14ac:dyDescent="0.25">
      <c r="A12" s="139" t="s">
        <v>308</v>
      </c>
      <c r="B12" s="17" t="s">
        <v>28</v>
      </c>
      <c r="C12" s="17" t="s">
        <v>309</v>
      </c>
      <c r="D12" s="17" t="str">
        <f>CONCATENATE(Table2245[[#This Row],[NQF_measure_number]],CHAR(10),Table2245[[#This Row],[Endorsement]]," ",Table2245[[#This Row],[Endorsed Subtype]])</f>
        <v xml:space="preserve">0431
Endorsed </v>
      </c>
      <c r="E12" s="17" t="s">
        <v>107</v>
      </c>
      <c r="F12" s="17"/>
      <c r="G12" s="17" t="s">
        <v>310</v>
      </c>
      <c r="H12" s="17" t="s">
        <v>311</v>
      </c>
      <c r="I12" s="17" t="s">
        <v>32</v>
      </c>
      <c r="J12" s="17" t="s">
        <v>312</v>
      </c>
      <c r="K12" s="17" t="s">
        <v>1519</v>
      </c>
      <c r="L12" s="17" t="s">
        <v>1520</v>
      </c>
      <c r="M12" s="17" t="s">
        <v>315</v>
      </c>
      <c r="N12" s="17" t="s">
        <v>155</v>
      </c>
      <c r="O12" s="17" t="s">
        <v>52</v>
      </c>
      <c r="P12" s="17" t="s">
        <v>1521</v>
      </c>
      <c r="Q12" s="17" t="s">
        <v>1522</v>
      </c>
      <c r="R12" s="17" t="s">
        <v>55</v>
      </c>
      <c r="S12" s="17" t="s">
        <v>318</v>
      </c>
      <c r="T12" s="17" t="s">
        <v>319</v>
      </c>
      <c r="U12" s="17"/>
      <c r="V12" s="17" t="str">
        <f>CONCATENATE(Table2245[[#This Row],[Disparities Sensitive]]," ",Table2245[[#This Row],[Patient Reported Outcome]])</f>
        <v xml:space="preserve"> </v>
      </c>
      <c r="W12" s="17"/>
      <c r="X12" s="17"/>
      <c r="Y12" s="17" t="s">
        <v>91</v>
      </c>
      <c r="Z12" s="17" t="s">
        <v>320</v>
      </c>
      <c r="AA12" s="17" t="s">
        <v>321</v>
      </c>
      <c r="AB12" s="102"/>
      <c r="AC12" s="102"/>
      <c r="AD12" s="101"/>
    </row>
    <row r="13" spans="1:31" ht="300" x14ac:dyDescent="0.25">
      <c r="A13" s="95" t="s">
        <v>1473</v>
      </c>
      <c r="B13" s="96" t="s">
        <v>28</v>
      </c>
      <c r="C13" s="96" t="s">
        <v>1474</v>
      </c>
      <c r="D13" s="96" t="str">
        <f>CONCATENATE(Table2245[[#This Row],[NQF_measure_number]],CHAR(10),Table2245[[#This Row],[Endorsement]]," ",Table2245[[#This Row],[Endorsed Subtype]])</f>
        <v>0564
Endorsed Time-Limited</v>
      </c>
      <c r="E13" s="96" t="s">
        <v>107</v>
      </c>
      <c r="F13" s="96" t="s">
        <v>436</v>
      </c>
      <c r="G13" s="96" t="s">
        <v>1475</v>
      </c>
      <c r="H13" s="96"/>
      <c r="I13" s="96" t="s">
        <v>134</v>
      </c>
      <c r="J13" s="96" t="s">
        <v>1476</v>
      </c>
      <c r="K13" s="96" t="s">
        <v>1477</v>
      </c>
      <c r="L13" s="96" t="s">
        <v>1478</v>
      </c>
      <c r="M13" s="96" t="s">
        <v>1479</v>
      </c>
      <c r="N13" s="96" t="s">
        <v>854</v>
      </c>
      <c r="O13" s="96"/>
      <c r="P13" s="96" t="s">
        <v>1231</v>
      </c>
      <c r="Q13" s="96" t="s">
        <v>1480</v>
      </c>
      <c r="R13" s="96" t="s">
        <v>866</v>
      </c>
      <c r="S13" s="96"/>
      <c r="T13" s="96" t="s">
        <v>1514</v>
      </c>
      <c r="U13" s="96"/>
      <c r="V13" s="96" t="str">
        <f>CONCATENATE(Table2245[[#This Row],[Disparities Sensitive]]," ",Table2245[[#This Row],[Patient Reported Outcome]])</f>
        <v xml:space="preserve"> </v>
      </c>
      <c r="W13" s="96"/>
      <c r="X13" s="96"/>
      <c r="Y13" s="96"/>
      <c r="Z13" s="96" t="s">
        <v>933</v>
      </c>
      <c r="AA13" s="96" t="s">
        <v>1481</v>
      </c>
      <c r="AB13" s="102"/>
      <c r="AC13" s="102"/>
      <c r="AD13" s="101"/>
    </row>
    <row r="14" spans="1:31" s="1" customFormat="1" ht="330" x14ac:dyDescent="0.25">
      <c r="A14" s="95" t="s">
        <v>1482</v>
      </c>
      <c r="B14" s="96" t="s">
        <v>28</v>
      </c>
      <c r="C14" s="96" t="s">
        <v>1483</v>
      </c>
      <c r="D14" s="96" t="str">
        <f>CONCATENATE(Table2245[[#This Row],[NQF_measure_number]],CHAR(10),Table2245[[#This Row],[Endorsement]]," ",Table2245[[#This Row],[Endorsed Subtype]])</f>
        <v>0658
Endorsed Time-Limited</v>
      </c>
      <c r="E14" s="96" t="s">
        <v>107</v>
      </c>
      <c r="F14" s="96" t="s">
        <v>436</v>
      </c>
      <c r="G14" s="96" t="s">
        <v>1523</v>
      </c>
      <c r="H14" s="96"/>
      <c r="I14" s="96" t="s">
        <v>32</v>
      </c>
      <c r="J14" s="96" t="s">
        <v>1485</v>
      </c>
      <c r="K14" s="96" t="s">
        <v>1486</v>
      </c>
      <c r="L14" s="96" t="s">
        <v>1487</v>
      </c>
      <c r="M14" s="96" t="s">
        <v>1488</v>
      </c>
      <c r="N14" s="96" t="s">
        <v>854</v>
      </c>
      <c r="O14" s="96"/>
      <c r="P14" s="96" t="s">
        <v>1524</v>
      </c>
      <c r="Q14" s="96" t="s">
        <v>1490</v>
      </c>
      <c r="R14" s="96" t="s">
        <v>1196</v>
      </c>
      <c r="S14" s="96"/>
      <c r="T14" s="96" t="s">
        <v>1515</v>
      </c>
      <c r="U14" s="96" t="s">
        <v>1493</v>
      </c>
      <c r="V14" s="96" t="str">
        <f>CONCATENATE(Table2245[[#This Row],[Disparities Sensitive]]," ",Table2245[[#This Row],[Patient Reported Outcome]])</f>
        <v xml:space="preserve"> </v>
      </c>
      <c r="W14" s="96"/>
      <c r="X14" s="96"/>
      <c r="Y14" s="96"/>
      <c r="Z14" s="96" t="s">
        <v>934</v>
      </c>
      <c r="AA14" s="96" t="s">
        <v>1494</v>
      </c>
      <c r="AB14" s="102"/>
      <c r="AC14" s="102"/>
      <c r="AD14" s="101" t="s">
        <v>1573</v>
      </c>
    </row>
    <row r="15" spans="1:31" s="1" customFormat="1" ht="360" x14ac:dyDescent="0.25">
      <c r="A15" s="95" t="s">
        <v>1495</v>
      </c>
      <c r="B15" s="96" t="s">
        <v>28</v>
      </c>
      <c r="C15" s="96" t="s">
        <v>1496</v>
      </c>
      <c r="D15" s="96" t="str">
        <f>CONCATENATE(Table2245[[#This Row],[NQF_measure_number]],CHAR(10),Table2245[[#This Row],[Endorsement]]," ",Table2245[[#This Row],[Endorsed Subtype]])</f>
        <v>0659
Endorsed Time-Limited</v>
      </c>
      <c r="E15" s="96" t="s">
        <v>107</v>
      </c>
      <c r="F15" s="96" t="s">
        <v>436</v>
      </c>
      <c r="G15" s="96" t="s">
        <v>1525</v>
      </c>
      <c r="H15" s="96"/>
      <c r="I15" s="96" t="s">
        <v>32</v>
      </c>
      <c r="J15" s="96" t="s">
        <v>1498</v>
      </c>
      <c r="K15" s="96" t="s">
        <v>1499</v>
      </c>
      <c r="L15" s="96" t="s">
        <v>1500</v>
      </c>
      <c r="M15" s="96" t="s">
        <v>1501</v>
      </c>
      <c r="N15" s="96" t="s">
        <v>854</v>
      </c>
      <c r="O15" s="96"/>
      <c r="P15" s="96" t="s">
        <v>1194</v>
      </c>
      <c r="Q15" s="96" t="s">
        <v>1526</v>
      </c>
      <c r="R15" s="96" t="s">
        <v>1196</v>
      </c>
      <c r="S15" s="96"/>
      <c r="T15" s="96" t="s">
        <v>1516</v>
      </c>
      <c r="U15" s="96" t="s">
        <v>90</v>
      </c>
      <c r="V15" s="96" t="str">
        <f>CONCATENATE(Table2245[[#This Row],[Disparities Sensitive]]," ",Table2245[[#This Row],[Patient Reported Outcome]])</f>
        <v xml:space="preserve"> </v>
      </c>
      <c r="W15" s="96"/>
      <c r="X15" s="96"/>
      <c r="Y15" s="96" t="s">
        <v>91</v>
      </c>
      <c r="Z15" s="96"/>
      <c r="AA15" s="96" t="s">
        <v>1494</v>
      </c>
      <c r="AB15" s="102"/>
      <c r="AC15" s="102"/>
      <c r="AD15" s="101" t="s">
        <v>1573</v>
      </c>
    </row>
    <row r="16" spans="1:31" s="1" customFormat="1" ht="195" x14ac:dyDescent="0.25">
      <c r="A16" s="94" t="s">
        <v>1503</v>
      </c>
      <c r="B16" s="93" t="s">
        <v>28</v>
      </c>
      <c r="C16" s="93" t="s">
        <v>1504</v>
      </c>
      <c r="D16" s="93" t="str">
        <f>CONCATENATE(Table2245[[#This Row],[NQF_measure_number]],CHAR(10),Table2245[[#This Row],[Endorsement]]," ",Table2245[[#This Row],[Endorsed Subtype]])</f>
        <v xml:space="preserve">1536
Endorsed </v>
      </c>
      <c r="E16" s="93" t="s">
        <v>107</v>
      </c>
      <c r="F16" s="93"/>
      <c r="G16" s="93" t="s">
        <v>1505</v>
      </c>
      <c r="H16" s="93"/>
      <c r="I16" s="93" t="s">
        <v>134</v>
      </c>
      <c r="J16" s="93" t="s">
        <v>1506</v>
      </c>
      <c r="K16" s="93" t="s">
        <v>1507</v>
      </c>
      <c r="L16" s="93" t="s">
        <v>1508</v>
      </c>
      <c r="M16" s="93"/>
      <c r="N16" s="93" t="s">
        <v>1509</v>
      </c>
      <c r="O16" s="93"/>
      <c r="P16" s="93" t="s">
        <v>1527</v>
      </c>
      <c r="Q16" s="93" t="s">
        <v>1528</v>
      </c>
      <c r="R16" s="93" t="s">
        <v>1512</v>
      </c>
      <c r="S16" s="93"/>
      <c r="T16" s="93" t="s">
        <v>1515</v>
      </c>
      <c r="U16" s="93"/>
      <c r="V16" s="93" t="str">
        <f>CONCATENATE(Table2245[[#This Row],[Disparities Sensitive]]," ",Table2245[[#This Row],[Patient Reported Outcome]])</f>
        <v xml:space="preserve"> Patient Reported Outcome</v>
      </c>
      <c r="W16" s="93"/>
      <c r="X16" s="93" t="s">
        <v>23</v>
      </c>
      <c r="Y16" s="93"/>
      <c r="Z16" s="93"/>
      <c r="AA16" s="93" t="s">
        <v>1481</v>
      </c>
      <c r="AB16" s="100"/>
      <c r="AC16" s="100"/>
      <c r="AD16" s="99"/>
    </row>
    <row r="17" spans="28:30" s="1" customFormat="1" x14ac:dyDescent="0.25">
      <c r="AB17" s="118"/>
      <c r="AC17" s="118"/>
      <c r="AD17" s="118"/>
    </row>
  </sheetData>
  <printOptions headings="1" gridLines="1"/>
  <pageMargins left="0.25" right="0.25" top="0.75" bottom="0.75" header="0.3" footer="0.3"/>
  <pageSetup scale="31" fitToHeight="0" orientation="landscape" verticalDpi="0" r:id="rId1"/>
  <headerFooter>
    <oddHeader>&amp;CMeasures Under Consideration and Finalized: Ambulatory Surgical Centers Quality Reporting</oddHeader>
    <oddFooter>&amp;C2013 MAP Pre-Rulemaking&amp;R&amp;P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opLeftCell="N1" zoomScale="70" zoomScaleNormal="70" workbookViewId="0">
      <selection activeCell="AB1" sqref="AB1:AD1"/>
    </sheetView>
  </sheetViews>
  <sheetFormatPr defaultRowHeight="15" x14ac:dyDescent="0.25"/>
  <cols>
    <col min="1" max="1" width="27.42578125" style="9" hidden="1" customWidth="1"/>
    <col min="2" max="3" width="11.7109375" style="9" customWidth="1"/>
    <col min="4" max="4" width="19.28515625" style="9" customWidth="1"/>
    <col min="5" max="5" width="15" style="9" hidden="1" customWidth="1"/>
    <col min="6" max="6" width="19.140625" style="9" hidden="1" customWidth="1"/>
    <col min="7" max="7" width="16.5703125" style="9" customWidth="1"/>
    <col min="8" max="8" width="19.140625" style="9" customWidth="1"/>
    <col min="9" max="9" width="15.85546875" style="9" customWidth="1"/>
    <col min="10" max="13" width="22.85546875" style="9" customWidth="1"/>
    <col min="14" max="18" width="12.28515625" style="9" customWidth="1"/>
    <col min="19" max="21" width="20" style="9" customWidth="1"/>
    <col min="22" max="22" width="21.140625" style="9" customWidth="1"/>
    <col min="23" max="23" width="21.140625" style="9" hidden="1" customWidth="1"/>
    <col min="24" max="24" width="26.85546875" style="9" hidden="1" customWidth="1"/>
    <col min="25" max="25" width="25.140625" style="9" customWidth="1"/>
    <col min="26" max="27" width="20.7109375" style="9" customWidth="1"/>
    <col min="28" max="30" width="20.7109375" style="103" customWidth="1"/>
    <col min="31" max="16384" width="9.140625" style="9"/>
  </cols>
  <sheetData>
    <row r="1" spans="1:31" ht="55.5" customHeight="1" x14ac:dyDescent="0.25">
      <c r="A1" s="8" t="s">
        <v>0</v>
      </c>
      <c r="B1" s="8" t="s">
        <v>1054</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8" t="s">
        <v>26</v>
      </c>
      <c r="AB1" s="2" t="s">
        <v>1539</v>
      </c>
      <c r="AC1" s="2" t="s">
        <v>1540</v>
      </c>
      <c r="AD1" s="2" t="s">
        <v>1541</v>
      </c>
    </row>
    <row r="2" spans="1:31" ht="167.25" customHeight="1" x14ac:dyDescent="0.25">
      <c r="A2" s="17" t="s">
        <v>1055</v>
      </c>
      <c r="B2" s="17" t="s">
        <v>414</v>
      </c>
      <c r="C2" s="17" t="s">
        <v>1056</v>
      </c>
      <c r="D2" s="17" t="str">
        <f>CONCATENATE(Table22456[[#This Row],[NQF_measure_number]],CHAR(10),Table22456[[#This Row],[Endorsement]]," ",Table22456[[#This Row],[Endorsed Subtype]])</f>
        <v xml:space="preserve">0349
Endorsed </v>
      </c>
      <c r="E2" s="17" t="s">
        <v>107</v>
      </c>
      <c r="F2" s="17"/>
      <c r="G2" s="17" t="s">
        <v>1057</v>
      </c>
      <c r="H2" s="17" t="s">
        <v>63</v>
      </c>
      <c r="I2" s="17" t="s">
        <v>134</v>
      </c>
      <c r="J2" s="17" t="s">
        <v>1058</v>
      </c>
      <c r="K2" s="17" t="s">
        <v>1059</v>
      </c>
      <c r="L2" s="17" t="s">
        <v>1060</v>
      </c>
      <c r="M2" s="17" t="s">
        <v>1060</v>
      </c>
      <c r="N2" s="17" t="s">
        <v>207</v>
      </c>
      <c r="O2" s="17" t="s">
        <v>80</v>
      </c>
      <c r="P2" s="17" t="s">
        <v>283</v>
      </c>
      <c r="Q2" s="17" t="s">
        <v>932</v>
      </c>
      <c r="R2" s="17" t="s">
        <v>55</v>
      </c>
      <c r="S2" s="17"/>
      <c r="T2" s="17" t="s">
        <v>1061</v>
      </c>
      <c r="U2" s="17"/>
      <c r="V2" s="17" t="str">
        <f>CONCATENATE(Table22456[[#This Row],[Disparities Sensitive]]," ",Table22456[[#This Row],[Patient Reported Outcome]])</f>
        <v xml:space="preserve"> </v>
      </c>
      <c r="W2" s="17"/>
      <c r="X2" s="17"/>
      <c r="Y2" s="17"/>
      <c r="Z2" s="17"/>
      <c r="AA2" s="17"/>
      <c r="AB2" s="90" t="s">
        <v>1529</v>
      </c>
      <c r="AC2" s="89" t="s">
        <v>1574</v>
      </c>
      <c r="AD2" s="88" t="s">
        <v>1575</v>
      </c>
      <c r="AE2" s="20"/>
    </row>
    <row r="3" spans="1:31" ht="146.25" customHeight="1" x14ac:dyDescent="0.25">
      <c r="A3" s="17" t="s">
        <v>1062</v>
      </c>
      <c r="B3" s="17" t="s">
        <v>414</v>
      </c>
      <c r="C3" s="17" t="s">
        <v>1063</v>
      </c>
      <c r="D3" s="17" t="str">
        <f>CONCATENATE(Table22456[[#This Row],[NQF_measure_number]],CHAR(10),Table22456[[#This Row],[Endorsement]]," ",Table22456[[#This Row],[Endorsed Subtype]])</f>
        <v xml:space="preserve">0533
Endorsed </v>
      </c>
      <c r="E3" s="17" t="s">
        <v>107</v>
      </c>
      <c r="F3" s="17"/>
      <c r="G3" s="17" t="s">
        <v>1064</v>
      </c>
      <c r="H3" s="17" t="s">
        <v>63</v>
      </c>
      <c r="I3" s="17" t="s">
        <v>134</v>
      </c>
      <c r="J3" s="17" t="s">
        <v>1065</v>
      </c>
      <c r="K3" s="17" t="s">
        <v>1066</v>
      </c>
      <c r="L3" s="17" t="s">
        <v>1067</v>
      </c>
      <c r="M3" s="17" t="s">
        <v>1068</v>
      </c>
      <c r="N3" s="17" t="s">
        <v>207</v>
      </c>
      <c r="O3" s="17" t="s">
        <v>80</v>
      </c>
      <c r="P3" s="17" t="s">
        <v>283</v>
      </c>
      <c r="Q3" s="17" t="s">
        <v>932</v>
      </c>
      <c r="R3" s="17" t="s">
        <v>55</v>
      </c>
      <c r="S3" s="17"/>
      <c r="T3" s="17" t="s">
        <v>1061</v>
      </c>
      <c r="U3" s="17"/>
      <c r="V3" s="17" t="str">
        <f>CONCATENATE(Table22456[[#This Row],[Disparities Sensitive]]," ",Table22456[[#This Row],[Patient Reported Outcome]])</f>
        <v xml:space="preserve"> </v>
      </c>
      <c r="W3" s="17"/>
      <c r="X3" s="17"/>
      <c r="Y3" s="17"/>
      <c r="Z3" s="17"/>
      <c r="AA3" s="17"/>
      <c r="AB3" s="90" t="s">
        <v>1529</v>
      </c>
      <c r="AC3" s="89" t="s">
        <v>1576</v>
      </c>
      <c r="AD3" s="88" t="s">
        <v>1577</v>
      </c>
    </row>
    <row r="4" spans="1:31" ht="144" customHeight="1" x14ac:dyDescent="0.25">
      <c r="A4" s="17" t="s">
        <v>785</v>
      </c>
      <c r="B4" s="17" t="s">
        <v>414</v>
      </c>
      <c r="C4" s="17" t="s">
        <v>1069</v>
      </c>
      <c r="D4" s="17" t="str">
        <f>CONCATENATE(Table22456[[#This Row],[NQF_measure_number]],CHAR(10),Table22456[[#This Row],[Endorsement]]," ",Table22456[[#This Row],[Endorsed Subtype]])</f>
        <v xml:space="preserve">N/A
Not Endorsed </v>
      </c>
      <c r="E4" s="17" t="s">
        <v>30</v>
      </c>
      <c r="F4" s="17"/>
      <c r="G4" s="17" t="s">
        <v>1070</v>
      </c>
      <c r="H4" s="17" t="s">
        <v>63</v>
      </c>
      <c r="I4" s="17" t="s">
        <v>134</v>
      </c>
      <c r="J4" s="17" t="s">
        <v>1071</v>
      </c>
      <c r="K4" s="17" t="s">
        <v>1072</v>
      </c>
      <c r="L4" s="17" t="s">
        <v>1073</v>
      </c>
      <c r="M4" s="17" t="s">
        <v>1074</v>
      </c>
      <c r="N4" s="17" t="s">
        <v>1075</v>
      </c>
      <c r="O4" s="17" t="s">
        <v>80</v>
      </c>
      <c r="P4" s="17" t="s">
        <v>660</v>
      </c>
      <c r="Q4" s="17" t="s">
        <v>1076</v>
      </c>
      <c r="R4" s="17" t="s">
        <v>55</v>
      </c>
      <c r="S4" s="17"/>
      <c r="T4" s="17" t="s">
        <v>1061</v>
      </c>
      <c r="U4" s="17"/>
      <c r="V4" s="17" t="str">
        <f>CONCATENATE(Table22456[[#This Row],[Disparities Sensitive]]," ",Table22456[[#This Row],[Patient Reported Outcome]])</f>
        <v xml:space="preserve"> </v>
      </c>
      <c r="W4" s="17"/>
      <c r="X4" s="17"/>
      <c r="Y4" s="17"/>
      <c r="Z4" s="17"/>
      <c r="AA4" s="17"/>
      <c r="AB4" s="92" t="s">
        <v>1566</v>
      </c>
      <c r="AC4" s="89"/>
      <c r="AD4" s="88"/>
    </row>
    <row r="5" spans="1:31" ht="144.75" customHeight="1" x14ac:dyDescent="0.25">
      <c r="A5" s="17" t="s">
        <v>785</v>
      </c>
      <c r="B5" s="17" t="s">
        <v>414</v>
      </c>
      <c r="C5" s="17" t="s">
        <v>1077</v>
      </c>
      <c r="D5" s="17" t="str">
        <f>CONCATENATE(Table22456[[#This Row],[NQF_measure_number]],CHAR(10),Table22456[[#This Row],[Endorsement]]," ",Table22456[[#This Row],[Endorsed Subtype]])</f>
        <v xml:space="preserve">N/A
Not Endorsed </v>
      </c>
      <c r="E5" s="17" t="s">
        <v>30</v>
      </c>
      <c r="F5" s="17"/>
      <c r="G5" s="17" t="s">
        <v>1078</v>
      </c>
      <c r="H5" s="17" t="s">
        <v>63</v>
      </c>
      <c r="I5" s="17" t="s">
        <v>134</v>
      </c>
      <c r="J5" s="17" t="s">
        <v>1079</v>
      </c>
      <c r="K5" s="17" t="s">
        <v>1080</v>
      </c>
      <c r="L5" s="17" t="s">
        <v>1081</v>
      </c>
      <c r="M5" s="17" t="s">
        <v>1082</v>
      </c>
      <c r="N5" s="17" t="s">
        <v>1075</v>
      </c>
      <c r="O5" s="17" t="s">
        <v>80</v>
      </c>
      <c r="P5" s="17" t="s">
        <v>660</v>
      </c>
      <c r="Q5" s="17" t="s">
        <v>1076</v>
      </c>
      <c r="R5" s="17" t="s">
        <v>55</v>
      </c>
      <c r="S5" s="17"/>
      <c r="T5" s="17" t="s">
        <v>1061</v>
      </c>
      <c r="U5" s="17"/>
      <c r="V5" s="17" t="str">
        <f>CONCATENATE(Table22456[[#This Row],[Disparities Sensitive]]," ",Table22456[[#This Row],[Patient Reported Outcome]])</f>
        <v xml:space="preserve"> </v>
      </c>
      <c r="W5" s="17"/>
      <c r="X5" s="17"/>
      <c r="Y5" s="17"/>
      <c r="Z5" s="17"/>
      <c r="AA5" s="17"/>
      <c r="AB5" s="90" t="s">
        <v>1558</v>
      </c>
      <c r="AC5" s="89" t="s">
        <v>1578</v>
      </c>
      <c r="AD5" s="88" t="s">
        <v>1579</v>
      </c>
    </row>
    <row r="6" spans="1:31" ht="142.5" customHeight="1" x14ac:dyDescent="0.25">
      <c r="A6" s="17" t="s">
        <v>131</v>
      </c>
      <c r="B6" s="17" t="s">
        <v>28</v>
      </c>
      <c r="C6" s="17" t="s">
        <v>132</v>
      </c>
      <c r="D6" s="17" t="str">
        <f>CONCATENATE(Table22456[[#This Row],[NQF_measure_number]],CHAR(10),Table22456[[#This Row],[Endorsement]]," ",Table22456[[#This Row],[Endorsed Subtype]])</f>
        <v xml:space="preserve">0138
Endorsed </v>
      </c>
      <c r="E6" s="17" t="s">
        <v>107</v>
      </c>
      <c r="F6" s="17"/>
      <c r="G6" s="17" t="s">
        <v>133</v>
      </c>
      <c r="H6" s="17"/>
      <c r="I6" s="17" t="s">
        <v>134</v>
      </c>
      <c r="J6" s="17" t="s">
        <v>1083</v>
      </c>
      <c r="K6" s="17" t="s">
        <v>136</v>
      </c>
      <c r="L6" s="17" t="s">
        <v>137</v>
      </c>
      <c r="M6" s="17" t="s">
        <v>138</v>
      </c>
      <c r="N6" s="17" t="s">
        <v>139</v>
      </c>
      <c r="O6" s="17" t="s">
        <v>80</v>
      </c>
      <c r="P6" s="17" t="s">
        <v>140</v>
      </c>
      <c r="Q6" s="17" t="s">
        <v>1084</v>
      </c>
      <c r="R6" s="17" t="s">
        <v>142</v>
      </c>
      <c r="S6" s="17" t="s">
        <v>143</v>
      </c>
      <c r="T6" s="17"/>
      <c r="U6" s="17" t="s">
        <v>144</v>
      </c>
      <c r="V6" s="17" t="str">
        <f>CONCATENATE(Table22456[[#This Row],[Disparities Sensitive]]," ",Table22456[[#This Row],[Patient Reported Outcome]])</f>
        <v xml:space="preserve"> </v>
      </c>
      <c r="W6" s="17"/>
      <c r="X6" s="17"/>
      <c r="Y6" s="17" t="s">
        <v>145</v>
      </c>
      <c r="Z6" s="17" t="s">
        <v>146</v>
      </c>
      <c r="AA6" s="17" t="s">
        <v>147</v>
      </c>
      <c r="AB6" s="87"/>
      <c r="AC6" s="89"/>
      <c r="AD6" s="88"/>
    </row>
    <row r="7" spans="1:31" ht="141.75" customHeight="1" x14ac:dyDescent="0.25">
      <c r="A7" s="17" t="s">
        <v>148</v>
      </c>
      <c r="B7" s="17" t="s">
        <v>28</v>
      </c>
      <c r="C7" s="17" t="s">
        <v>149</v>
      </c>
      <c r="D7" s="17" t="str">
        <f>CONCATENATE(Table22456[[#This Row],[NQF_measure_number]],CHAR(10),Table22456[[#This Row],[Endorsement]]," ",Table22456[[#This Row],[Endorsed Subtype]])</f>
        <v xml:space="preserve">0139
Endorsed </v>
      </c>
      <c r="E7" s="17" t="s">
        <v>107</v>
      </c>
      <c r="F7" s="17"/>
      <c r="G7" s="17" t="s">
        <v>150</v>
      </c>
      <c r="H7" s="17"/>
      <c r="I7" s="17" t="s">
        <v>134</v>
      </c>
      <c r="J7" s="17" t="s">
        <v>1085</v>
      </c>
      <c r="K7" s="17" t="s">
        <v>152</v>
      </c>
      <c r="L7" s="17" t="s">
        <v>153</v>
      </c>
      <c r="M7" s="17" t="s">
        <v>154</v>
      </c>
      <c r="N7" s="17" t="s">
        <v>155</v>
      </c>
      <c r="O7" s="17" t="s">
        <v>80</v>
      </c>
      <c r="P7" s="17" t="s">
        <v>140</v>
      </c>
      <c r="Q7" s="17" t="s">
        <v>1084</v>
      </c>
      <c r="R7" s="17" t="s">
        <v>142</v>
      </c>
      <c r="S7" s="17" t="s">
        <v>156</v>
      </c>
      <c r="T7" s="17"/>
      <c r="U7" s="17" t="s">
        <v>144</v>
      </c>
      <c r="V7" s="17" t="str">
        <f>CONCATENATE(Table22456[[#This Row],[Disparities Sensitive]]," ",Table22456[[#This Row],[Patient Reported Outcome]])</f>
        <v xml:space="preserve"> </v>
      </c>
      <c r="W7" s="17"/>
      <c r="X7" s="17"/>
      <c r="Y7" s="17" t="s">
        <v>145</v>
      </c>
      <c r="Z7" s="17" t="s">
        <v>157</v>
      </c>
      <c r="AA7" s="17" t="s">
        <v>158</v>
      </c>
      <c r="AB7" s="87"/>
      <c r="AC7" s="89"/>
      <c r="AD7" s="88"/>
    </row>
    <row r="8" spans="1:31" ht="174" customHeight="1" x14ac:dyDescent="0.25">
      <c r="A8" s="17" t="s">
        <v>489</v>
      </c>
      <c r="B8" s="17" t="s">
        <v>28</v>
      </c>
      <c r="C8" s="17" t="s">
        <v>490</v>
      </c>
      <c r="D8" s="17" t="str">
        <f>CONCATENATE(Table22456[[#This Row],[NQF_measure_number]],CHAR(10),Table22456[[#This Row],[Endorsement]]," ",Table22456[[#This Row],[Endorsed Subtype]])</f>
        <v xml:space="preserve">0531
Endorsed </v>
      </c>
      <c r="E8" s="17" t="s">
        <v>107</v>
      </c>
      <c r="F8" s="17"/>
      <c r="G8" s="17" t="s">
        <v>491</v>
      </c>
      <c r="H8" s="17"/>
      <c r="I8" s="17" t="s">
        <v>226</v>
      </c>
      <c r="J8" s="17" t="s">
        <v>492</v>
      </c>
      <c r="K8" s="17" t="s">
        <v>493</v>
      </c>
      <c r="L8" s="17" t="s">
        <v>494</v>
      </c>
      <c r="M8" s="17" t="s">
        <v>495</v>
      </c>
      <c r="N8" s="17" t="s">
        <v>207</v>
      </c>
      <c r="O8" s="17" t="s">
        <v>80</v>
      </c>
      <c r="P8" s="17" t="s">
        <v>827</v>
      </c>
      <c r="Q8" s="17" t="s">
        <v>116</v>
      </c>
      <c r="R8" s="17" t="s">
        <v>922</v>
      </c>
      <c r="S8" s="17" t="s">
        <v>497</v>
      </c>
      <c r="T8" s="17"/>
      <c r="U8" s="17"/>
      <c r="V8" s="17" t="str">
        <f>CONCATENATE(Table22456[[#This Row],[Disparities Sensitive]]," ",Table22456[[#This Row],[Patient Reported Outcome]])</f>
        <v xml:space="preserve"> </v>
      </c>
      <c r="W8" s="17"/>
      <c r="X8" s="17"/>
      <c r="Y8" s="17"/>
      <c r="Z8" s="17" t="s">
        <v>498</v>
      </c>
      <c r="AA8" s="17" t="s">
        <v>284</v>
      </c>
      <c r="AB8" s="87"/>
      <c r="AC8" s="89"/>
      <c r="AD8" s="88"/>
    </row>
    <row r="9" spans="1:31" ht="186.75" customHeight="1" x14ac:dyDescent="0.25">
      <c r="A9" s="17" t="s">
        <v>509</v>
      </c>
      <c r="B9" s="17" t="s">
        <v>28</v>
      </c>
      <c r="C9" s="17" t="s">
        <v>510</v>
      </c>
      <c r="D9" s="17" t="str">
        <f>CONCATENATE(Table22456[[#This Row],[NQF_measure_number]],CHAR(10),Table22456[[#This Row],[Endorsement]]," ",Table22456[[#This Row],[Endorsed Subtype]])</f>
        <v xml:space="preserve">0753
Endorsed </v>
      </c>
      <c r="E9" s="17" t="s">
        <v>107</v>
      </c>
      <c r="F9" s="17"/>
      <c r="G9" s="17" t="s">
        <v>511</v>
      </c>
      <c r="H9" s="17"/>
      <c r="I9" s="17" t="s">
        <v>134</v>
      </c>
      <c r="J9" s="17" t="s">
        <v>1086</v>
      </c>
      <c r="K9" s="17" t="s">
        <v>1087</v>
      </c>
      <c r="L9" s="17" t="s">
        <v>514</v>
      </c>
      <c r="M9" s="17" t="s">
        <v>515</v>
      </c>
      <c r="N9" s="17" t="s">
        <v>155</v>
      </c>
      <c r="O9" s="17" t="s">
        <v>80</v>
      </c>
      <c r="P9" s="17" t="s">
        <v>1088</v>
      </c>
      <c r="Q9" s="17" t="s">
        <v>116</v>
      </c>
      <c r="R9" s="17" t="s">
        <v>1089</v>
      </c>
      <c r="S9" s="17" t="s">
        <v>518</v>
      </c>
      <c r="T9" s="17"/>
      <c r="U9" s="17" t="s">
        <v>519</v>
      </c>
      <c r="V9" s="17" t="str">
        <f>CONCATENATE(Table22456[[#This Row],[Disparities Sensitive]]," ",Table22456[[#This Row],[Patient Reported Outcome]])</f>
        <v xml:space="preserve"> </v>
      </c>
      <c r="W9" s="17"/>
      <c r="X9" s="17"/>
      <c r="Y9" s="17" t="s">
        <v>91</v>
      </c>
      <c r="Z9" s="17"/>
      <c r="AA9" s="17" t="s">
        <v>520</v>
      </c>
      <c r="AB9" s="87"/>
      <c r="AC9" s="89"/>
      <c r="AD9" s="88"/>
    </row>
    <row r="10" spans="1:31" ht="162" customHeight="1" x14ac:dyDescent="0.25">
      <c r="A10" s="17" t="s">
        <v>555</v>
      </c>
      <c r="B10" s="17" t="s">
        <v>28</v>
      </c>
      <c r="C10" s="17" t="s">
        <v>556</v>
      </c>
      <c r="D10" s="17" t="str">
        <f>CONCATENATE(Table22456[[#This Row],[NQF_measure_number]],CHAR(10),Table22456[[#This Row],[Endorsement]]," ",Table22456[[#This Row],[Endorsed Subtype]])</f>
        <v xml:space="preserve">1716
Endorsed </v>
      </c>
      <c r="E10" s="17" t="s">
        <v>107</v>
      </c>
      <c r="F10" s="17"/>
      <c r="G10" s="17" t="s">
        <v>557</v>
      </c>
      <c r="H10" s="17" t="s">
        <v>63</v>
      </c>
      <c r="I10" s="17" t="s">
        <v>134</v>
      </c>
      <c r="J10" s="17" t="s">
        <v>558</v>
      </c>
      <c r="K10" s="17" t="s">
        <v>559</v>
      </c>
      <c r="L10" s="17" t="s">
        <v>560</v>
      </c>
      <c r="M10" s="17" t="s">
        <v>561</v>
      </c>
      <c r="N10" s="17" t="s">
        <v>155</v>
      </c>
      <c r="O10" s="17" t="s">
        <v>80</v>
      </c>
      <c r="P10" s="17" t="s">
        <v>562</v>
      </c>
      <c r="Q10" s="17" t="s">
        <v>1090</v>
      </c>
      <c r="R10" s="17" t="s">
        <v>564</v>
      </c>
      <c r="S10" s="17" t="s">
        <v>566</v>
      </c>
      <c r="T10" s="17" t="s">
        <v>565</v>
      </c>
      <c r="U10" s="17" t="s">
        <v>567</v>
      </c>
      <c r="V10" s="17" t="str">
        <f>CONCATENATE(Table22456[[#This Row],[Disparities Sensitive]]," ",Table22456[[#This Row],[Patient Reported Outcome]])</f>
        <v xml:space="preserve"> </v>
      </c>
      <c r="W10" s="17"/>
      <c r="X10" s="17"/>
      <c r="Y10" s="17" t="s">
        <v>91</v>
      </c>
      <c r="Z10" s="17"/>
      <c r="AA10" s="17" t="s">
        <v>568</v>
      </c>
      <c r="AB10" s="87"/>
      <c r="AC10" s="89"/>
      <c r="AD10" s="88"/>
    </row>
    <row r="11" spans="1:31" ht="154.5" customHeight="1" x14ac:dyDescent="0.25">
      <c r="A11" s="17" t="s">
        <v>569</v>
      </c>
      <c r="B11" s="17" t="s">
        <v>28</v>
      </c>
      <c r="C11" s="17" t="s">
        <v>570</v>
      </c>
      <c r="D11" s="17" t="str">
        <f>CONCATENATE(Table22456[[#This Row],[NQF_measure_number]],CHAR(10),Table22456[[#This Row],[Endorsement]]," ",Table22456[[#This Row],[Endorsed Subtype]])</f>
        <v xml:space="preserve">1717
Endorsed </v>
      </c>
      <c r="E11" s="17" t="s">
        <v>107</v>
      </c>
      <c r="F11" s="17"/>
      <c r="G11" s="17" t="s">
        <v>571</v>
      </c>
      <c r="H11" s="17" t="s">
        <v>63</v>
      </c>
      <c r="I11" s="17" t="s">
        <v>134</v>
      </c>
      <c r="J11" s="17" t="s">
        <v>572</v>
      </c>
      <c r="K11" s="17" t="s">
        <v>573</v>
      </c>
      <c r="L11" s="17" t="s">
        <v>574</v>
      </c>
      <c r="M11" s="17" t="s">
        <v>575</v>
      </c>
      <c r="N11" s="17" t="s">
        <v>155</v>
      </c>
      <c r="O11" s="17" t="s">
        <v>80</v>
      </c>
      <c r="P11" s="17" t="s">
        <v>562</v>
      </c>
      <c r="Q11" s="17" t="s">
        <v>1090</v>
      </c>
      <c r="R11" s="17" t="s">
        <v>564</v>
      </c>
      <c r="S11" s="17" t="s">
        <v>566</v>
      </c>
      <c r="T11" s="17" t="s">
        <v>565</v>
      </c>
      <c r="U11" s="17" t="s">
        <v>567</v>
      </c>
      <c r="V11" s="17" t="str">
        <f>CONCATENATE(Table22456[[#This Row],[Disparities Sensitive]]," ",Table22456[[#This Row],[Patient Reported Outcome]])</f>
        <v xml:space="preserve"> </v>
      </c>
      <c r="W11" s="17"/>
      <c r="X11" s="17"/>
      <c r="Y11" s="17" t="s">
        <v>91</v>
      </c>
      <c r="Z11" s="17"/>
      <c r="AA11" s="17" t="s">
        <v>568</v>
      </c>
      <c r="AB11" s="86"/>
      <c r="AC11" s="85"/>
      <c r="AD11" s="84"/>
    </row>
  </sheetData>
  <printOptions headings="1" gridLines="1"/>
  <pageMargins left="0.25" right="0.25" top="0.75" bottom="0.75" header="0.3" footer="0.3"/>
  <pageSetup scale="32" fitToHeight="0" orientation="landscape" verticalDpi="0" r:id="rId1"/>
  <headerFooter>
    <oddHeader>&amp;CMeasures Under Consideration and Finalized: Hospital Acquired Condition Payment Reduction</oddHeader>
    <oddFooter>&amp;C2013 MAP Pre-Rulemaking&amp;R&amp;P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
  <sheetViews>
    <sheetView topLeftCell="O1" zoomScale="70" zoomScaleNormal="70" workbookViewId="0">
      <selection activeCell="AC1" sqref="AC1:AE1"/>
    </sheetView>
  </sheetViews>
  <sheetFormatPr defaultRowHeight="15" x14ac:dyDescent="0.25"/>
  <cols>
    <col min="1" max="2" width="27.42578125" style="7" hidden="1" customWidth="1"/>
    <col min="3" max="4" width="11.7109375" style="7" customWidth="1"/>
    <col min="5" max="5" width="19.28515625" style="7" customWidth="1"/>
    <col min="6" max="6" width="15" style="7" hidden="1" customWidth="1"/>
    <col min="7" max="7" width="19.140625" style="7" hidden="1" customWidth="1"/>
    <col min="8" max="8" width="16.5703125" style="7" customWidth="1"/>
    <col min="9" max="9" width="19.140625" style="7" customWidth="1"/>
    <col min="10" max="10" width="15.85546875" style="7" customWidth="1"/>
    <col min="11" max="14" width="22.85546875" style="7" customWidth="1"/>
    <col min="15" max="19" width="12.28515625" style="7" customWidth="1"/>
    <col min="20" max="22" width="20" style="7" customWidth="1"/>
    <col min="23" max="23" width="21.140625" style="7" customWidth="1"/>
    <col min="24" max="24" width="21.140625" style="7" hidden="1" customWidth="1"/>
    <col min="25" max="25" width="26.85546875" style="7" hidden="1" customWidth="1"/>
    <col min="26" max="26" width="25.140625" style="7" customWidth="1"/>
    <col min="27" max="28" width="20.7109375" style="7" customWidth="1"/>
    <col min="29" max="31" width="20.7109375" style="91" customWidth="1"/>
    <col min="32" max="16384" width="9.140625" style="7"/>
  </cols>
  <sheetData>
    <row r="1" spans="1:32" s="6" customFormat="1" ht="55.5" customHeight="1" x14ac:dyDescent="0.25">
      <c r="A1" s="5" t="s">
        <v>0</v>
      </c>
      <c r="B1" s="5" t="s">
        <v>1460</v>
      </c>
      <c r="C1" s="5" t="s">
        <v>1091</v>
      </c>
      <c r="D1" s="5" t="s">
        <v>2</v>
      </c>
      <c r="E1" s="5" t="s">
        <v>3</v>
      </c>
      <c r="F1" s="5" t="s">
        <v>4</v>
      </c>
      <c r="G1" s="5" t="s">
        <v>5</v>
      </c>
      <c r="H1" s="5" t="s">
        <v>6</v>
      </c>
      <c r="I1" s="5" t="s">
        <v>7</v>
      </c>
      <c r="J1" s="5" t="s">
        <v>8</v>
      </c>
      <c r="K1" s="5" t="s">
        <v>1092</v>
      </c>
      <c r="L1" s="5" t="s">
        <v>10</v>
      </c>
      <c r="M1" s="5" t="s">
        <v>11</v>
      </c>
      <c r="N1" s="5" t="s">
        <v>12</v>
      </c>
      <c r="O1" s="5" t="s">
        <v>13</v>
      </c>
      <c r="P1" s="5" t="s">
        <v>14</v>
      </c>
      <c r="Q1" s="5" t="s">
        <v>15</v>
      </c>
      <c r="R1" s="5" t="s">
        <v>16</v>
      </c>
      <c r="S1" s="5" t="s">
        <v>17</v>
      </c>
      <c r="T1" s="5" t="s">
        <v>1093</v>
      </c>
      <c r="U1" s="5" t="s">
        <v>19</v>
      </c>
      <c r="V1" s="5" t="s">
        <v>20</v>
      </c>
      <c r="W1" s="5" t="s">
        <v>21</v>
      </c>
      <c r="X1" s="5" t="s">
        <v>22</v>
      </c>
      <c r="Y1" s="5" t="s">
        <v>23</v>
      </c>
      <c r="Z1" s="5" t="s">
        <v>24</v>
      </c>
      <c r="AA1" s="5" t="s">
        <v>25</v>
      </c>
      <c r="AB1" s="5" t="s">
        <v>26</v>
      </c>
      <c r="AC1" s="2" t="s">
        <v>1539</v>
      </c>
      <c r="AD1" s="2" t="s">
        <v>1540</v>
      </c>
      <c r="AE1" s="2" t="s">
        <v>1541</v>
      </c>
    </row>
    <row r="2" spans="1:32" s="6" customFormat="1" ht="409.5" x14ac:dyDescent="0.25">
      <c r="A2" s="11" t="s">
        <v>1107</v>
      </c>
      <c r="B2" s="11">
        <v>1</v>
      </c>
      <c r="C2" s="11" t="s">
        <v>414</v>
      </c>
      <c r="D2" s="11" t="s">
        <v>645</v>
      </c>
      <c r="E2" s="11" t="str">
        <f>CONCATENATE(Table224567[[#This Row],[NQF_measure_number]],CHAR(10),Table224567[[#This Row],[Endorsement]]," ")</f>
        <v xml:space="preserve">N A
Not Endorsed </v>
      </c>
      <c r="F2" s="11" t="s">
        <v>30</v>
      </c>
      <c r="G2" s="11"/>
      <c r="H2" s="11" t="s">
        <v>646</v>
      </c>
      <c r="I2" s="11" t="s">
        <v>63</v>
      </c>
      <c r="J2" s="11" t="s">
        <v>134</v>
      </c>
      <c r="K2" s="11" t="s">
        <v>647</v>
      </c>
      <c r="L2" s="11" t="s">
        <v>648</v>
      </c>
      <c r="M2" s="11" t="s">
        <v>649</v>
      </c>
      <c r="N2" s="11" t="s">
        <v>1108</v>
      </c>
      <c r="O2" s="11" t="s">
        <v>535</v>
      </c>
      <c r="P2" s="11" t="s">
        <v>38</v>
      </c>
      <c r="Q2" s="11" t="s">
        <v>651</v>
      </c>
      <c r="R2" s="11" t="s">
        <v>1106</v>
      </c>
      <c r="S2" s="11" t="s">
        <v>652</v>
      </c>
      <c r="T2" s="11" t="s">
        <v>653</v>
      </c>
      <c r="U2" s="11"/>
      <c r="V2" s="11"/>
      <c r="W2" s="11" t="str">
        <f>CONCATENATE(Table224567[[#This Row],[Disparities Sensitive]]," ",Table224567[[#This Row],[Patient Reported Outcome]])</f>
        <v xml:space="preserve"> </v>
      </c>
      <c r="X2" s="11"/>
      <c r="Y2" s="11"/>
      <c r="Z2" s="11"/>
      <c r="AA2" s="11"/>
      <c r="AB2" s="11"/>
      <c r="AC2" s="77" t="s">
        <v>1533</v>
      </c>
      <c r="AD2" s="80" t="s">
        <v>1534</v>
      </c>
      <c r="AE2" s="78" t="s">
        <v>1580</v>
      </c>
      <c r="AF2" s="13"/>
    </row>
    <row r="3" spans="1:32" ht="409.5" x14ac:dyDescent="0.25">
      <c r="A3" s="11" t="s">
        <v>601</v>
      </c>
      <c r="B3" s="11">
        <v>2</v>
      </c>
      <c r="C3" s="11" t="s">
        <v>414</v>
      </c>
      <c r="D3" s="11" t="s">
        <v>602</v>
      </c>
      <c r="E3" s="11" t="str">
        <f>CONCATENATE(Table224567[[#This Row],[NQF_measure_number]],CHAR(10),Table224567[[#This Row],[Endorsement]]," ")</f>
        <v xml:space="preserve">2027
Not Endorsed </v>
      </c>
      <c r="F3" s="11" t="s">
        <v>30</v>
      </c>
      <c r="G3" s="11"/>
      <c r="H3" s="11" t="s">
        <v>603</v>
      </c>
      <c r="I3" s="11" t="s">
        <v>63</v>
      </c>
      <c r="J3" s="11" t="s">
        <v>134</v>
      </c>
      <c r="K3" s="11" t="s">
        <v>604</v>
      </c>
      <c r="L3" s="11" t="s">
        <v>605</v>
      </c>
      <c r="M3" s="11" t="s">
        <v>606</v>
      </c>
      <c r="N3" s="11" t="s">
        <v>1105</v>
      </c>
      <c r="O3" s="11" t="s">
        <v>608</v>
      </c>
      <c r="P3" s="11" t="s">
        <v>38</v>
      </c>
      <c r="Q3" s="11" t="s">
        <v>609</v>
      </c>
      <c r="R3" s="11" t="s">
        <v>1106</v>
      </c>
      <c r="S3" s="11" t="s">
        <v>55</v>
      </c>
      <c r="T3" s="11" t="s">
        <v>610</v>
      </c>
      <c r="U3" s="11" t="s">
        <v>118</v>
      </c>
      <c r="V3" s="11"/>
      <c r="W3" s="11" t="str">
        <f>CONCATENATE(Table224567[[#This Row],[Disparities Sensitive]]," ",Table224567[[#This Row],[Patient Reported Outcome]])</f>
        <v xml:space="preserve"> </v>
      </c>
      <c r="X3" s="11"/>
      <c r="Y3" s="11"/>
      <c r="Z3" s="11"/>
      <c r="AA3" s="11"/>
      <c r="AB3" s="11" t="s">
        <v>611</v>
      </c>
      <c r="AC3" s="76" t="s">
        <v>1558</v>
      </c>
      <c r="AD3" s="79" t="s">
        <v>1581</v>
      </c>
      <c r="AE3" s="78" t="s">
        <v>1582</v>
      </c>
    </row>
    <row r="4" spans="1:32" ht="409.5" x14ac:dyDescent="0.25">
      <c r="A4" s="11" t="s">
        <v>576</v>
      </c>
      <c r="B4" s="11">
        <v>3</v>
      </c>
      <c r="C4" s="11" t="s">
        <v>414</v>
      </c>
      <c r="D4" s="11" t="s">
        <v>577</v>
      </c>
      <c r="E4" s="11" t="str">
        <f>CONCATENATE(Table224567[[#This Row],[NQF_measure_number]],CHAR(10),Table224567[[#This Row],[Endorsement]]," ")</f>
        <v xml:space="preserve">1789
Endorsed </v>
      </c>
      <c r="F4" s="11" t="s">
        <v>107</v>
      </c>
      <c r="G4" s="11"/>
      <c r="H4" s="11" t="s">
        <v>578</v>
      </c>
      <c r="I4" s="11" t="s">
        <v>63</v>
      </c>
      <c r="J4" s="11" t="s">
        <v>134</v>
      </c>
      <c r="K4" s="11" t="s">
        <v>1104</v>
      </c>
      <c r="L4" s="11" t="s">
        <v>580</v>
      </c>
      <c r="M4" s="11" t="s">
        <v>581</v>
      </c>
      <c r="N4" s="11" t="s">
        <v>582</v>
      </c>
      <c r="O4" s="11" t="s">
        <v>37</v>
      </c>
      <c r="P4" s="11" t="s">
        <v>38</v>
      </c>
      <c r="Q4" s="11" t="s">
        <v>283</v>
      </c>
      <c r="R4" s="11" t="s">
        <v>1096</v>
      </c>
      <c r="S4" s="11" t="s">
        <v>55</v>
      </c>
      <c r="T4" s="11" t="s">
        <v>583</v>
      </c>
      <c r="U4" s="11" t="s">
        <v>118</v>
      </c>
      <c r="V4" s="11"/>
      <c r="W4" s="11" t="str">
        <f>CONCATENATE(Table224567[[#This Row],[Disparities Sensitive]]," ",Table224567[[#This Row],[Patient Reported Outcome]])</f>
        <v xml:space="preserve"> </v>
      </c>
      <c r="X4" s="11"/>
      <c r="Y4" s="11"/>
      <c r="Z4" s="11" t="s">
        <v>212</v>
      </c>
      <c r="AA4" s="11" t="s">
        <v>231</v>
      </c>
      <c r="AB4" s="11" t="s">
        <v>584</v>
      </c>
      <c r="AC4" s="83" t="s">
        <v>1566</v>
      </c>
      <c r="AD4" s="81"/>
      <c r="AE4" s="69" t="s">
        <v>1583</v>
      </c>
    </row>
    <row r="5" spans="1:32" ht="409.5" x14ac:dyDescent="0.25">
      <c r="A5" s="11" t="s">
        <v>266</v>
      </c>
      <c r="B5" s="11"/>
      <c r="C5" s="11" t="s">
        <v>28</v>
      </c>
      <c r="D5" s="11" t="s">
        <v>267</v>
      </c>
      <c r="E5" s="11" t="str">
        <f>CONCATENATE(Table224567[[#This Row],[NQF_measure_number]],CHAR(10),Table224567[[#This Row],[Endorsement]]," ")</f>
        <v xml:space="preserve">0330
Endorsed </v>
      </c>
      <c r="F5" s="11" t="s">
        <v>107</v>
      </c>
      <c r="G5" s="11"/>
      <c r="H5" s="11" t="s">
        <v>268</v>
      </c>
      <c r="I5" s="11"/>
      <c r="J5" s="11" t="s">
        <v>134</v>
      </c>
      <c r="K5" s="11" t="s">
        <v>1094</v>
      </c>
      <c r="L5" s="11" t="s">
        <v>1095</v>
      </c>
      <c r="M5" s="11" t="s">
        <v>271</v>
      </c>
      <c r="N5" s="11" t="s">
        <v>272</v>
      </c>
      <c r="O5" s="11" t="s">
        <v>37</v>
      </c>
      <c r="P5" s="11" t="s">
        <v>38</v>
      </c>
      <c r="Q5" s="11" t="s">
        <v>240</v>
      </c>
      <c r="R5" s="11" t="s">
        <v>1096</v>
      </c>
      <c r="S5" s="11" t="s">
        <v>55</v>
      </c>
      <c r="T5" s="11"/>
      <c r="U5" s="11" t="s">
        <v>273</v>
      </c>
      <c r="V5" s="11" t="s">
        <v>274</v>
      </c>
      <c r="W5" s="11" t="str">
        <f>CONCATENATE(Table224567[[#This Row],[Disparities Sensitive]]," ",Table224567[[#This Row],[Patient Reported Outcome]])</f>
        <v xml:space="preserve"> </v>
      </c>
      <c r="X5" s="11"/>
      <c r="Y5" s="11"/>
      <c r="Z5" s="11"/>
      <c r="AA5" s="11"/>
      <c r="AB5" s="11" t="s">
        <v>275</v>
      </c>
      <c r="AC5" s="74"/>
      <c r="AD5" s="73"/>
      <c r="AE5" s="75"/>
    </row>
    <row r="6" spans="1:32" ht="409.5" x14ac:dyDescent="0.25">
      <c r="A6" s="11" t="s">
        <v>448</v>
      </c>
      <c r="B6" s="11"/>
      <c r="C6" s="11" t="s">
        <v>28</v>
      </c>
      <c r="D6" s="11" t="s">
        <v>449</v>
      </c>
      <c r="E6" s="11" t="str">
        <f>CONCATENATE(Table224567[[#This Row],[NQF_measure_number]],CHAR(10),Table224567[[#This Row],[Endorsement]]," ")</f>
        <v xml:space="preserve">0505
Endorsed </v>
      </c>
      <c r="F6" s="11" t="s">
        <v>107</v>
      </c>
      <c r="G6" s="11"/>
      <c r="H6" s="11" t="s">
        <v>450</v>
      </c>
      <c r="I6" s="11"/>
      <c r="J6" s="11" t="s">
        <v>134</v>
      </c>
      <c r="K6" s="11" t="s">
        <v>1097</v>
      </c>
      <c r="L6" s="11" t="s">
        <v>1098</v>
      </c>
      <c r="M6" s="11" t="s">
        <v>453</v>
      </c>
      <c r="N6" s="11" t="s">
        <v>454</v>
      </c>
      <c r="O6" s="11" t="s">
        <v>455</v>
      </c>
      <c r="P6" s="11" t="s">
        <v>38</v>
      </c>
      <c r="Q6" s="11" t="s">
        <v>283</v>
      </c>
      <c r="R6" s="11" t="s">
        <v>1096</v>
      </c>
      <c r="S6" s="11" t="s">
        <v>55</v>
      </c>
      <c r="T6" s="11"/>
      <c r="U6" s="11" t="s">
        <v>273</v>
      </c>
      <c r="V6" s="11" t="s">
        <v>456</v>
      </c>
      <c r="W6" s="11" t="str">
        <f>CONCATENATE(Table224567[[#This Row],[Disparities Sensitive]]," ",Table224567[[#This Row],[Patient Reported Outcome]])</f>
        <v xml:space="preserve"> </v>
      </c>
      <c r="X6" s="11"/>
      <c r="Y6" s="11"/>
      <c r="Z6" s="11"/>
      <c r="AA6" s="11"/>
      <c r="AB6" s="11" t="s">
        <v>275</v>
      </c>
      <c r="AC6" s="74"/>
      <c r="AD6" s="73"/>
      <c r="AE6" s="75"/>
    </row>
    <row r="7" spans="1:32" ht="409.5" x14ac:dyDescent="0.25">
      <c r="A7" s="11" t="s">
        <v>457</v>
      </c>
      <c r="B7" s="11"/>
      <c r="C7" s="11" t="s">
        <v>28</v>
      </c>
      <c r="D7" s="11" t="s">
        <v>458</v>
      </c>
      <c r="E7" s="11" t="str">
        <f>CONCATENATE(Table224567[[#This Row],[NQF_measure_number]],CHAR(10),Table224567[[#This Row],[Endorsement]]," ")</f>
        <v xml:space="preserve">0506
Endorsed </v>
      </c>
      <c r="F7" s="11" t="s">
        <v>107</v>
      </c>
      <c r="G7" s="11"/>
      <c r="H7" s="11" t="s">
        <v>459</v>
      </c>
      <c r="I7" s="11"/>
      <c r="J7" s="11" t="s">
        <v>134</v>
      </c>
      <c r="K7" s="11" t="s">
        <v>460</v>
      </c>
      <c r="L7" s="11" t="s">
        <v>461</v>
      </c>
      <c r="M7" s="11" t="s">
        <v>462</v>
      </c>
      <c r="N7" s="11" t="s">
        <v>463</v>
      </c>
      <c r="O7" s="11" t="s">
        <v>37</v>
      </c>
      <c r="P7" s="11" t="s">
        <v>38</v>
      </c>
      <c r="Q7" s="11" t="s">
        <v>283</v>
      </c>
      <c r="R7" s="11" t="s">
        <v>1096</v>
      </c>
      <c r="S7" s="11" t="s">
        <v>55</v>
      </c>
      <c r="T7" s="11"/>
      <c r="U7" s="11" t="s">
        <v>273</v>
      </c>
      <c r="V7" s="11" t="s">
        <v>464</v>
      </c>
      <c r="W7" s="11" t="str">
        <f>CONCATENATE(Table224567[[#This Row],[Disparities Sensitive]]," ",Table224567[[#This Row],[Patient Reported Outcome]])</f>
        <v xml:space="preserve"> </v>
      </c>
      <c r="X7" s="11"/>
      <c r="Y7" s="11"/>
      <c r="Z7" s="11"/>
      <c r="AA7" s="11"/>
      <c r="AB7" s="11" t="s">
        <v>275</v>
      </c>
      <c r="AC7" s="74"/>
      <c r="AD7" s="73"/>
      <c r="AE7" s="75"/>
    </row>
    <row r="8" spans="1:32" ht="409.5" x14ac:dyDescent="0.25">
      <c r="A8" s="11" t="s">
        <v>528</v>
      </c>
      <c r="B8" s="11"/>
      <c r="C8" s="11" t="s">
        <v>28</v>
      </c>
      <c r="D8" s="11" t="s">
        <v>529</v>
      </c>
      <c r="E8" s="11" t="str">
        <f>CONCATENATE(Table224567[[#This Row],[NQF_measure_number]],CHAR(10),Table224567[[#This Row],[Endorsement]]," ")</f>
        <v xml:space="preserve">1551
Endorsed </v>
      </c>
      <c r="F8" s="11" t="s">
        <v>107</v>
      </c>
      <c r="G8" s="11"/>
      <c r="H8" s="11" t="s">
        <v>1099</v>
      </c>
      <c r="I8" s="11"/>
      <c r="J8" s="11" t="s">
        <v>134</v>
      </c>
      <c r="K8" s="11" t="s">
        <v>1100</v>
      </c>
      <c r="L8" s="11" t="s">
        <v>1101</v>
      </c>
      <c r="M8" s="11" t="s">
        <v>1102</v>
      </c>
      <c r="N8" s="11" t="s">
        <v>1103</v>
      </c>
      <c r="O8" s="11" t="s">
        <v>535</v>
      </c>
      <c r="P8" s="11" t="s">
        <v>38</v>
      </c>
      <c r="Q8" s="11" t="s">
        <v>283</v>
      </c>
      <c r="R8" s="11" t="s">
        <v>1096</v>
      </c>
      <c r="S8" s="11" t="s">
        <v>55</v>
      </c>
      <c r="T8" s="11"/>
      <c r="U8" s="11" t="s">
        <v>273</v>
      </c>
      <c r="V8" s="11"/>
      <c r="W8" s="11" t="str">
        <f>CONCATENATE(Table224567[[#This Row],[Disparities Sensitive]]," ",Table224567[[#This Row],[Patient Reported Outcome]])</f>
        <v xml:space="preserve"> </v>
      </c>
      <c r="X8" s="11"/>
      <c r="Y8" s="11"/>
      <c r="Z8" s="11"/>
      <c r="AA8" s="11" t="s">
        <v>231</v>
      </c>
      <c r="AB8" s="11" t="s">
        <v>275</v>
      </c>
      <c r="AC8" s="74"/>
      <c r="AD8" s="73"/>
      <c r="AE8" s="75"/>
    </row>
    <row r="9" spans="1:32" ht="409.5" x14ac:dyDescent="0.25">
      <c r="A9" s="11" t="s">
        <v>585</v>
      </c>
      <c r="B9" s="11"/>
      <c r="C9" s="11" t="s">
        <v>28</v>
      </c>
      <c r="D9" s="11" t="s">
        <v>586</v>
      </c>
      <c r="E9" s="11" t="str">
        <f>CONCATENATE(Table224567[[#This Row],[NQF_measure_number]],CHAR(10),Table224567[[#This Row],[Endorsement]]," ")</f>
        <v xml:space="preserve">1891
Endorsed </v>
      </c>
      <c r="F9" s="11" t="s">
        <v>107</v>
      </c>
      <c r="G9" s="11"/>
      <c r="H9" s="11" t="s">
        <v>587</v>
      </c>
      <c r="I9" s="11"/>
      <c r="J9" s="11" t="s">
        <v>134</v>
      </c>
      <c r="K9" s="11" t="s">
        <v>588</v>
      </c>
      <c r="L9" s="11" t="s">
        <v>589</v>
      </c>
      <c r="M9" s="11" t="s">
        <v>590</v>
      </c>
      <c r="N9" s="11" t="s">
        <v>591</v>
      </c>
      <c r="O9" s="11" t="s">
        <v>37</v>
      </c>
      <c r="P9" s="11" t="s">
        <v>38</v>
      </c>
      <c r="Q9" s="11"/>
      <c r="R9" s="11"/>
      <c r="S9" s="11"/>
      <c r="T9" s="11"/>
      <c r="U9" s="11" t="s">
        <v>273</v>
      </c>
      <c r="V9" s="11" t="s">
        <v>592</v>
      </c>
      <c r="W9" s="11" t="str">
        <f>CONCATENATE(Table224567[[#This Row],[Disparities Sensitive]]," ",Table224567[[#This Row],[Patient Reported Outcome]])</f>
        <v xml:space="preserve"> </v>
      </c>
      <c r="X9" s="11"/>
      <c r="Y9" s="11"/>
      <c r="Z9" s="11"/>
      <c r="AA9" s="11"/>
      <c r="AB9" s="11" t="s">
        <v>593</v>
      </c>
      <c r="AC9" s="72"/>
      <c r="AD9" s="71"/>
      <c r="AE9" s="70"/>
    </row>
  </sheetData>
  <printOptions headings="1" gridLines="1"/>
  <pageMargins left="0.25" right="0.25" top="0.75" bottom="0.75" header="0.3" footer="0.3"/>
  <pageSetup scale="32" fitToHeight="0" orientation="landscape" verticalDpi="0" r:id="rId1"/>
  <headerFooter>
    <oddHeader>&amp;CMeasures Under Consideration and Finalized: Hospital Readmission Reduction Program</oddHeader>
    <oddFooter>&amp;C2013 MAP Pre-Rulemaking&amp;R&amp;P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topLeftCell="N1" zoomScale="70" zoomScaleNormal="70" workbookViewId="0">
      <selection activeCell="AB1" sqref="AB1:AD1"/>
    </sheetView>
  </sheetViews>
  <sheetFormatPr defaultRowHeight="15" x14ac:dyDescent="0.25"/>
  <cols>
    <col min="1" max="1" width="27.42578125" style="6" hidden="1" customWidth="1"/>
    <col min="2" max="3" width="11.7109375" style="6" customWidth="1"/>
    <col min="4" max="4" width="19.28515625" style="6" customWidth="1"/>
    <col min="5" max="5" width="15" style="6" hidden="1" customWidth="1"/>
    <col min="6" max="6" width="19.140625" style="6" hidden="1" customWidth="1"/>
    <col min="7" max="7" width="16.5703125" style="6" customWidth="1"/>
    <col min="8" max="8" width="19.140625" style="6" customWidth="1"/>
    <col min="9" max="9" width="15.85546875" style="6" customWidth="1"/>
    <col min="10" max="10" width="26.140625" style="6" customWidth="1"/>
    <col min="11" max="13" width="22.85546875" style="6" customWidth="1"/>
    <col min="14" max="18" width="12.28515625" style="6" customWidth="1"/>
    <col min="19" max="21" width="20" style="6" customWidth="1"/>
    <col min="22" max="22" width="21.140625" style="6" customWidth="1"/>
    <col min="23" max="23" width="21.140625" style="6" hidden="1" customWidth="1"/>
    <col min="24" max="24" width="26.85546875" style="6" hidden="1" customWidth="1"/>
    <col min="25" max="25" width="25.140625" style="6" customWidth="1"/>
    <col min="26" max="27" width="20.7109375" style="6" customWidth="1"/>
    <col min="28" max="30" width="20.7109375" style="82" customWidth="1"/>
    <col min="31" max="16384" width="9.140625" style="6"/>
  </cols>
  <sheetData>
    <row r="1" spans="1:30" ht="55.5" customHeight="1" x14ac:dyDescent="0.25">
      <c r="A1" s="5" t="s">
        <v>0</v>
      </c>
      <c r="B1" s="5" t="s">
        <v>1109</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2" t="s">
        <v>1539</v>
      </c>
      <c r="AC1" s="2" t="s">
        <v>1540</v>
      </c>
      <c r="AD1" s="2" t="s">
        <v>1541</v>
      </c>
    </row>
    <row r="2" spans="1:30" ht="285" x14ac:dyDescent="0.25">
      <c r="A2" s="11" t="s">
        <v>1110</v>
      </c>
      <c r="B2" s="11" t="s">
        <v>414</v>
      </c>
      <c r="C2" s="12" t="s">
        <v>1111</v>
      </c>
      <c r="D2" s="11" t="str">
        <f>CONCATENATE(Table2245678[[#This Row],[NQF_measure_number]],CHAR(10),Table2245678[[#This Row],[Endorsement]]," ",Table2245678[[#This Row],[Endorsed Subtype]])</f>
        <v xml:space="preserve">1822
Endorsed </v>
      </c>
      <c r="E2" s="11" t="s">
        <v>107</v>
      </c>
      <c r="F2" s="11"/>
      <c r="G2" s="11" t="s">
        <v>1112</v>
      </c>
      <c r="H2" s="11" t="s">
        <v>63</v>
      </c>
      <c r="I2" s="11" t="s">
        <v>32</v>
      </c>
      <c r="J2" s="11" t="s">
        <v>1113</v>
      </c>
      <c r="K2" s="11" t="s">
        <v>1114</v>
      </c>
      <c r="L2" s="11" t="s">
        <v>1115</v>
      </c>
      <c r="M2" s="11" t="s">
        <v>1116</v>
      </c>
      <c r="N2" s="11" t="s">
        <v>1117</v>
      </c>
      <c r="O2" s="11" t="s">
        <v>52</v>
      </c>
      <c r="P2" s="11" t="s">
        <v>1118</v>
      </c>
      <c r="Q2" s="11" t="s">
        <v>1119</v>
      </c>
      <c r="R2" s="11" t="s">
        <v>1120</v>
      </c>
      <c r="S2" s="11" t="s">
        <v>1121</v>
      </c>
      <c r="T2" s="11"/>
      <c r="U2" s="11"/>
      <c r="V2" s="11" t="str">
        <f>CONCATENATE(Table2245678[[#This Row],[Disparities Sensitive]]," ",Table2245678[[#This Row],[Patient Reported Outcome]])</f>
        <v xml:space="preserve"> </v>
      </c>
      <c r="W2" s="11"/>
      <c r="X2" s="11"/>
      <c r="Y2" s="11"/>
      <c r="Z2" s="11"/>
      <c r="AA2" s="11" t="s">
        <v>934</v>
      </c>
      <c r="AB2" s="64" t="s">
        <v>1584</v>
      </c>
      <c r="AC2" s="67" t="s">
        <v>1585</v>
      </c>
      <c r="AD2" s="65" t="s">
        <v>1586</v>
      </c>
    </row>
    <row r="3" spans="1:30" ht="345" x14ac:dyDescent="0.25">
      <c r="A3" s="11" t="s">
        <v>1107</v>
      </c>
      <c r="B3" s="11" t="s">
        <v>414</v>
      </c>
      <c r="C3" s="12" t="s">
        <v>1122</v>
      </c>
      <c r="D3" s="11" t="str">
        <f>CONCATENATE(Table2245678[[#This Row],[NQF_measure_number]],CHAR(10),Table2245678[[#This Row],[Endorsement]]," ",Table2245678[[#This Row],[Endorsed Subtype]])</f>
        <v xml:space="preserve">N A
Not Endorsed </v>
      </c>
      <c r="E3" s="11" t="s">
        <v>30</v>
      </c>
      <c r="F3" s="11"/>
      <c r="G3" s="11" t="s">
        <v>1123</v>
      </c>
      <c r="H3" s="11" t="s">
        <v>676</v>
      </c>
      <c r="I3" s="11" t="s">
        <v>32</v>
      </c>
      <c r="J3" s="11" t="s">
        <v>1124</v>
      </c>
      <c r="K3" s="11" t="s">
        <v>1125</v>
      </c>
      <c r="L3" s="11" t="s">
        <v>1126</v>
      </c>
      <c r="M3" s="11" t="s">
        <v>1127</v>
      </c>
      <c r="N3" s="11" t="s">
        <v>535</v>
      </c>
      <c r="O3" s="11" t="s">
        <v>52</v>
      </c>
      <c r="P3" s="11" t="s">
        <v>1128</v>
      </c>
      <c r="Q3" s="11" t="s">
        <v>1129</v>
      </c>
      <c r="R3" s="11" t="s">
        <v>55</v>
      </c>
      <c r="S3" s="11" t="s">
        <v>1121</v>
      </c>
      <c r="T3" s="11"/>
      <c r="U3" s="11"/>
      <c r="V3" s="11" t="str">
        <f>CONCATENATE(Table2245678[[#This Row],[Disparities Sensitive]]," ",Table2245678[[#This Row],[Patient Reported Outcome]])</f>
        <v xml:space="preserve"> </v>
      </c>
      <c r="W3" s="11"/>
      <c r="X3" s="11"/>
      <c r="Y3" s="11"/>
      <c r="Z3" s="11"/>
      <c r="AA3" s="11"/>
      <c r="AB3" s="64" t="s">
        <v>1533</v>
      </c>
      <c r="AC3" s="67" t="s">
        <v>1534</v>
      </c>
      <c r="AD3" s="65" t="s">
        <v>1587</v>
      </c>
    </row>
    <row r="4" spans="1:30" ht="409.5" x14ac:dyDescent="0.25">
      <c r="A4" s="11" t="s">
        <v>1130</v>
      </c>
      <c r="B4" s="11" t="s">
        <v>414</v>
      </c>
      <c r="C4" s="12" t="s">
        <v>1131</v>
      </c>
      <c r="D4" s="11" t="str">
        <f>CONCATENATE(Table2245678[[#This Row],[NQF_measure_number]],CHAR(10),Table2245678[[#This Row],[Endorsement]]," ",Table2245678[[#This Row],[Endorsed Subtype]])</f>
        <v xml:space="preserve">1628
Endorsed </v>
      </c>
      <c r="E4" s="11" t="s">
        <v>107</v>
      </c>
      <c r="F4" s="11"/>
      <c r="G4" s="11" t="s">
        <v>1132</v>
      </c>
      <c r="H4" s="11" t="s">
        <v>63</v>
      </c>
      <c r="I4" s="11" t="s">
        <v>32</v>
      </c>
      <c r="J4" s="11" t="s">
        <v>1133</v>
      </c>
      <c r="K4" s="11" t="s">
        <v>1134</v>
      </c>
      <c r="L4" s="11" t="s">
        <v>1135</v>
      </c>
      <c r="M4" s="11" t="s">
        <v>1136</v>
      </c>
      <c r="N4" s="11" t="s">
        <v>1137</v>
      </c>
      <c r="O4" s="11" t="s">
        <v>52</v>
      </c>
      <c r="P4" s="11" t="s">
        <v>1138</v>
      </c>
      <c r="Q4" s="11" t="s">
        <v>1139</v>
      </c>
      <c r="R4" s="11" t="s">
        <v>1140</v>
      </c>
      <c r="S4" s="11" t="s">
        <v>1121</v>
      </c>
      <c r="T4" s="11"/>
      <c r="U4" s="11" t="s">
        <v>90</v>
      </c>
      <c r="V4" s="11" t="str">
        <f>CONCATENATE(Table2245678[[#This Row],[Disparities Sensitive]]," ",Table2245678[[#This Row],[Patient Reported Outcome]])</f>
        <v xml:space="preserve"> Patient Reported Outcome</v>
      </c>
      <c r="W4" s="11"/>
      <c r="X4" s="11" t="s">
        <v>23</v>
      </c>
      <c r="Y4" s="11"/>
      <c r="Z4" s="11"/>
      <c r="AA4" s="11"/>
      <c r="AB4" s="63" t="s">
        <v>1533</v>
      </c>
      <c r="AC4" s="67" t="s">
        <v>1588</v>
      </c>
      <c r="AD4" s="65" t="s">
        <v>1589</v>
      </c>
    </row>
    <row r="5" spans="1:30" ht="405" x14ac:dyDescent="0.25">
      <c r="A5" s="11" t="s">
        <v>1107</v>
      </c>
      <c r="B5" s="11" t="s">
        <v>414</v>
      </c>
      <c r="C5" s="12" t="s">
        <v>1141</v>
      </c>
      <c r="D5" s="11" t="str">
        <f>CONCATENATE(Table2245678[[#This Row],[NQF_measure_number]],CHAR(10),Table2245678[[#This Row],[Endorsement]]," ",Table2245678[[#This Row],[Endorsed Subtype]])</f>
        <v xml:space="preserve">N A
Not Endorsed </v>
      </c>
      <c r="E5" s="11" t="s">
        <v>30</v>
      </c>
      <c r="F5" s="11"/>
      <c r="G5" s="11" t="s">
        <v>1142</v>
      </c>
      <c r="H5" s="11" t="s">
        <v>676</v>
      </c>
      <c r="I5" s="11" t="s">
        <v>32</v>
      </c>
      <c r="J5" s="11" t="s">
        <v>1143</v>
      </c>
      <c r="K5" s="11" t="s">
        <v>1144</v>
      </c>
      <c r="L5" s="11" t="s">
        <v>1145</v>
      </c>
      <c r="M5" s="11" t="s">
        <v>1146</v>
      </c>
      <c r="N5" s="11" t="s">
        <v>535</v>
      </c>
      <c r="O5" s="11" t="s">
        <v>628</v>
      </c>
      <c r="P5" s="11" t="s">
        <v>1128</v>
      </c>
      <c r="Q5" s="11" t="s">
        <v>1147</v>
      </c>
      <c r="R5" s="11" t="s">
        <v>55</v>
      </c>
      <c r="S5" s="11" t="s">
        <v>1121</v>
      </c>
      <c r="T5" s="11"/>
      <c r="U5" s="11"/>
      <c r="V5" s="11" t="str">
        <f>CONCATENATE(Table2245678[[#This Row],[Disparities Sensitive]]," ",Table2245678[[#This Row],[Patient Reported Outcome]])</f>
        <v xml:space="preserve"> </v>
      </c>
      <c r="W5" s="11"/>
      <c r="X5" s="11"/>
      <c r="Y5" s="11"/>
      <c r="Z5" s="11"/>
      <c r="AA5" s="11"/>
      <c r="AB5" s="63" t="s">
        <v>1533</v>
      </c>
      <c r="AC5" s="66" t="s">
        <v>1534</v>
      </c>
      <c r="AD5" s="65" t="s">
        <v>1590</v>
      </c>
    </row>
    <row r="6" spans="1:30" ht="409.5" x14ac:dyDescent="0.25">
      <c r="A6" s="11" t="s">
        <v>1148</v>
      </c>
      <c r="B6" s="11" t="s">
        <v>414</v>
      </c>
      <c r="C6" s="12" t="s">
        <v>1149</v>
      </c>
      <c r="D6" s="11" t="str">
        <f>CONCATENATE(Table2245678[[#This Row],[NQF_measure_number]],CHAR(10),Table2245678[[#This Row],[Endorsement]]," ",Table2245678[[#This Row],[Endorsed Subtype]])</f>
        <v xml:space="preserve">0450
Endorsed </v>
      </c>
      <c r="E6" s="11" t="s">
        <v>107</v>
      </c>
      <c r="F6" s="11"/>
      <c r="G6" s="11" t="s">
        <v>1150</v>
      </c>
      <c r="H6" s="11" t="s">
        <v>63</v>
      </c>
      <c r="I6" s="11" t="s">
        <v>134</v>
      </c>
      <c r="J6" s="11" t="s">
        <v>1151</v>
      </c>
      <c r="K6" s="11" t="s">
        <v>1152</v>
      </c>
      <c r="L6" s="11" t="s">
        <v>1153</v>
      </c>
      <c r="M6" s="11" t="s">
        <v>1154</v>
      </c>
      <c r="N6" s="11" t="s">
        <v>207</v>
      </c>
      <c r="O6" s="11" t="s">
        <v>80</v>
      </c>
      <c r="P6" s="11" t="s">
        <v>283</v>
      </c>
      <c r="Q6" s="11" t="s">
        <v>1096</v>
      </c>
      <c r="R6" s="11" t="s">
        <v>55</v>
      </c>
      <c r="S6" s="11" t="s">
        <v>1121</v>
      </c>
      <c r="T6" s="11"/>
      <c r="U6" s="11" t="s">
        <v>90</v>
      </c>
      <c r="V6" s="11" t="str">
        <f>CONCATENATE(Table2245678[[#This Row],[Disparities Sensitive]]," ",Table2245678[[#This Row],[Patient Reported Outcome]])</f>
        <v xml:space="preserve"> </v>
      </c>
      <c r="W6" s="11"/>
      <c r="X6" s="11"/>
      <c r="Y6" s="11" t="s">
        <v>91</v>
      </c>
      <c r="Z6" s="11"/>
      <c r="AA6" s="11" t="s">
        <v>158</v>
      </c>
      <c r="AB6" s="63" t="s">
        <v>1584</v>
      </c>
      <c r="AC6" s="67" t="s">
        <v>1585</v>
      </c>
      <c r="AD6" s="65" t="s">
        <v>1591</v>
      </c>
    </row>
    <row r="7" spans="1:30" ht="409.5" x14ac:dyDescent="0.25">
      <c r="A7" s="11" t="s">
        <v>1107</v>
      </c>
      <c r="B7" s="11" t="s">
        <v>414</v>
      </c>
      <c r="C7" s="12" t="s">
        <v>1155</v>
      </c>
      <c r="D7" s="11" t="str">
        <f>CONCATENATE(Table2245678[[#This Row],[NQF_measure_number]],CHAR(10),Table2245678[[#This Row],[Endorsement]]," ",Table2245678[[#This Row],[Endorsed Subtype]])</f>
        <v xml:space="preserve">N A
Not Endorsed </v>
      </c>
      <c r="E7" s="11" t="s">
        <v>30</v>
      </c>
      <c r="F7" s="11"/>
      <c r="G7" s="11" t="s">
        <v>1156</v>
      </c>
      <c r="H7" s="11" t="s">
        <v>676</v>
      </c>
      <c r="I7" s="11" t="s">
        <v>134</v>
      </c>
      <c r="J7" s="11" t="s">
        <v>1157</v>
      </c>
      <c r="K7" s="11" t="s">
        <v>1158</v>
      </c>
      <c r="L7" s="11" t="s">
        <v>1159</v>
      </c>
      <c r="M7" s="11" t="s">
        <v>1160</v>
      </c>
      <c r="N7" s="11" t="s">
        <v>535</v>
      </c>
      <c r="O7" s="11" t="s">
        <v>38</v>
      </c>
      <c r="P7" s="11" t="s">
        <v>1161</v>
      </c>
      <c r="Q7" s="11" t="s">
        <v>1147</v>
      </c>
      <c r="R7" s="11" t="s">
        <v>55</v>
      </c>
      <c r="S7" s="11" t="s">
        <v>1121</v>
      </c>
      <c r="T7" s="11"/>
      <c r="U7" s="11"/>
      <c r="V7" s="11" t="str">
        <f>CONCATENATE(Table2245678[[#This Row],[Disparities Sensitive]]," ",Table2245678[[#This Row],[Patient Reported Outcome]])</f>
        <v xml:space="preserve"> </v>
      </c>
      <c r="W7" s="11"/>
      <c r="X7" s="11"/>
      <c r="Y7" s="11"/>
      <c r="Z7" s="11"/>
      <c r="AA7" s="11"/>
      <c r="AB7" s="63" t="s">
        <v>1533</v>
      </c>
      <c r="AC7" s="66" t="s">
        <v>1534</v>
      </c>
      <c r="AD7" s="65"/>
    </row>
    <row r="8" spans="1:30" s="68" customFormat="1" ht="165" x14ac:dyDescent="0.25">
      <c r="A8" s="24"/>
      <c r="B8" s="24" t="s">
        <v>785</v>
      </c>
      <c r="C8" s="12" t="s">
        <v>785</v>
      </c>
      <c r="D8" s="56" t="s">
        <v>1596</v>
      </c>
      <c r="E8" s="24"/>
      <c r="F8" s="24"/>
      <c r="G8" s="56" t="s">
        <v>1600</v>
      </c>
      <c r="H8" s="24"/>
      <c r="I8" s="24" t="s">
        <v>32</v>
      </c>
      <c r="J8" s="24" t="s">
        <v>1601</v>
      </c>
      <c r="K8" s="57" t="s">
        <v>1602</v>
      </c>
      <c r="L8" s="57" t="s">
        <v>1603</v>
      </c>
      <c r="M8" s="24" t="s">
        <v>1604</v>
      </c>
      <c r="N8" s="24" t="s">
        <v>1605</v>
      </c>
      <c r="O8" s="24"/>
      <c r="P8" s="24" t="s">
        <v>1606</v>
      </c>
      <c r="Q8" s="24" t="s">
        <v>1607</v>
      </c>
      <c r="R8" s="24" t="s">
        <v>1608</v>
      </c>
      <c r="S8" s="24"/>
      <c r="T8" s="24"/>
      <c r="U8" s="24"/>
      <c r="V8" s="59" t="str">
        <f>CONCATENATE(Table2245678[[#This Row],[Disparities Sensitive]]," ",Table2245678[[#This Row],[Patient Reported Outcome]])</f>
        <v xml:space="preserve"> </v>
      </c>
      <c r="W8" s="24"/>
      <c r="X8" s="59"/>
      <c r="Y8" s="56" t="s">
        <v>1609</v>
      </c>
      <c r="Z8" s="24"/>
      <c r="AA8" s="24"/>
      <c r="AB8" s="57" t="s">
        <v>1592</v>
      </c>
      <c r="AC8" s="57" t="s">
        <v>1585</v>
      </c>
      <c r="AD8" s="57" t="s">
        <v>1593</v>
      </c>
    </row>
    <row r="9" spans="1:30" s="68" customFormat="1" ht="135" x14ac:dyDescent="0.25">
      <c r="A9" s="24"/>
      <c r="B9" s="24" t="s">
        <v>785</v>
      </c>
      <c r="C9" s="12" t="s">
        <v>785</v>
      </c>
      <c r="D9" s="56" t="s">
        <v>1597</v>
      </c>
      <c r="E9" s="24"/>
      <c r="F9" s="24"/>
      <c r="G9" s="56" t="s">
        <v>1610</v>
      </c>
      <c r="H9" s="24"/>
      <c r="I9" s="24" t="s">
        <v>32</v>
      </c>
      <c r="J9" s="24" t="s">
        <v>1611</v>
      </c>
      <c r="K9" s="57" t="s">
        <v>1612</v>
      </c>
      <c r="L9" s="57" t="s">
        <v>1613</v>
      </c>
      <c r="M9" s="24" t="s">
        <v>1614</v>
      </c>
      <c r="N9" s="24" t="s">
        <v>1605</v>
      </c>
      <c r="O9" s="24"/>
      <c r="P9" s="24" t="s">
        <v>1606</v>
      </c>
      <c r="Q9" s="24" t="s">
        <v>1607</v>
      </c>
      <c r="R9" s="24" t="s">
        <v>1608</v>
      </c>
      <c r="S9" s="24"/>
      <c r="T9" s="24"/>
      <c r="U9" s="24"/>
      <c r="V9" s="59" t="str">
        <f>CONCATENATE(Table2245678[[#This Row],[Disparities Sensitive]]," ",Table2245678[[#This Row],[Patient Reported Outcome]])</f>
        <v xml:space="preserve"> </v>
      </c>
      <c r="W9" s="24"/>
      <c r="X9" s="59"/>
      <c r="Y9" s="56" t="s">
        <v>1609</v>
      </c>
      <c r="Z9" s="24"/>
      <c r="AA9" s="24"/>
      <c r="AB9" s="57" t="s">
        <v>1592</v>
      </c>
      <c r="AC9" s="57" t="s">
        <v>1585</v>
      </c>
      <c r="AD9" s="57" t="s">
        <v>1594</v>
      </c>
    </row>
    <row r="10" spans="1:30" s="68" customFormat="1" ht="405" x14ac:dyDescent="0.25">
      <c r="A10" s="24"/>
      <c r="B10" s="24" t="s">
        <v>785</v>
      </c>
      <c r="C10" s="12" t="s">
        <v>785</v>
      </c>
      <c r="D10" s="56" t="s">
        <v>1598</v>
      </c>
      <c r="E10" s="24"/>
      <c r="F10" s="24"/>
      <c r="G10" s="56" t="s">
        <v>1615</v>
      </c>
      <c r="H10" s="24"/>
      <c r="I10" s="24" t="s">
        <v>32</v>
      </c>
      <c r="J10" s="24" t="s">
        <v>1616</v>
      </c>
      <c r="K10" s="57" t="s">
        <v>1617</v>
      </c>
      <c r="L10" s="57" t="s">
        <v>1618</v>
      </c>
      <c r="M10" s="24" t="s">
        <v>785</v>
      </c>
      <c r="N10" s="24" t="s">
        <v>1341</v>
      </c>
      <c r="O10" s="24"/>
      <c r="P10" s="24" t="s">
        <v>1619</v>
      </c>
      <c r="Q10" s="24" t="s">
        <v>1620</v>
      </c>
      <c r="R10" s="24" t="s">
        <v>1621</v>
      </c>
      <c r="S10" s="24"/>
      <c r="T10" s="24"/>
      <c r="U10" s="24"/>
      <c r="V10" s="59" t="str">
        <f>CONCATENATE(Table2245678[[#This Row],[Disparities Sensitive]]," ",Table2245678[[#This Row],[Patient Reported Outcome]])</f>
        <v xml:space="preserve"> </v>
      </c>
      <c r="W10" s="24"/>
      <c r="X10" s="59"/>
      <c r="Y10" s="56" t="s">
        <v>1622</v>
      </c>
      <c r="Z10" s="24"/>
      <c r="AA10" s="24"/>
      <c r="AB10" s="57" t="s">
        <v>1592</v>
      </c>
      <c r="AC10" s="57" t="s">
        <v>1585</v>
      </c>
      <c r="AD10" s="57" t="s">
        <v>1594</v>
      </c>
    </row>
    <row r="11" spans="1:30" s="68" customFormat="1" ht="135" x14ac:dyDescent="0.25">
      <c r="A11" s="24"/>
      <c r="B11" s="24" t="s">
        <v>785</v>
      </c>
      <c r="C11" s="12" t="s">
        <v>785</v>
      </c>
      <c r="D11" s="56" t="s">
        <v>1599</v>
      </c>
      <c r="E11" s="24"/>
      <c r="F11" s="24"/>
      <c r="G11" s="56" t="s">
        <v>1623</v>
      </c>
      <c r="H11" s="24"/>
      <c r="I11" s="24" t="s">
        <v>32</v>
      </c>
      <c r="J11" s="24" t="s">
        <v>1624</v>
      </c>
      <c r="K11" s="57" t="s">
        <v>1625</v>
      </c>
      <c r="L11" s="57" t="s">
        <v>1626</v>
      </c>
      <c r="M11" s="24" t="s">
        <v>1627</v>
      </c>
      <c r="N11" s="24" t="s">
        <v>1605</v>
      </c>
      <c r="O11" s="24"/>
      <c r="P11" s="24" t="s">
        <v>1606</v>
      </c>
      <c r="Q11" s="24" t="s">
        <v>1607</v>
      </c>
      <c r="R11" s="24" t="s">
        <v>1608</v>
      </c>
      <c r="S11" s="24"/>
      <c r="T11" s="24"/>
      <c r="U11" s="24"/>
      <c r="V11" s="59" t="str">
        <f>CONCATENATE(Table2245678[[#This Row],[Disparities Sensitive]]," ",Table2245678[[#This Row],[Patient Reported Outcome]])</f>
        <v xml:space="preserve"> </v>
      </c>
      <c r="W11" s="24"/>
      <c r="X11" s="59"/>
      <c r="Y11" s="56" t="s">
        <v>1628</v>
      </c>
      <c r="Z11" s="24"/>
      <c r="AA11" s="24"/>
      <c r="AB11" s="57" t="s">
        <v>1592</v>
      </c>
      <c r="AC11" s="57" t="s">
        <v>1585</v>
      </c>
      <c r="AD11" s="57" t="s">
        <v>1595</v>
      </c>
    </row>
    <row r="12" spans="1:30" ht="409.5" x14ac:dyDescent="0.25">
      <c r="A12" s="11" t="s">
        <v>131</v>
      </c>
      <c r="B12" s="11" t="s">
        <v>28</v>
      </c>
      <c r="C12" s="12" t="s">
        <v>132</v>
      </c>
      <c r="D12" s="11" t="str">
        <f>CONCATENATE(Table2245678[[#This Row],[NQF_measure_number]],CHAR(10),Table2245678[[#This Row],[Endorsement]]," ",Table2245678[[#This Row],[Endorsed Subtype]])</f>
        <v xml:space="preserve">0138
Endorsed </v>
      </c>
      <c r="E12" s="11" t="s">
        <v>107</v>
      </c>
      <c r="F12" s="11"/>
      <c r="G12" s="11" t="s">
        <v>133</v>
      </c>
      <c r="H12" s="11"/>
      <c r="I12" s="11" t="s">
        <v>134</v>
      </c>
      <c r="J12" s="11" t="s">
        <v>1162</v>
      </c>
      <c r="K12" s="11" t="s">
        <v>136</v>
      </c>
      <c r="L12" s="11" t="s">
        <v>137</v>
      </c>
      <c r="M12" s="11" t="s">
        <v>138</v>
      </c>
      <c r="N12" s="11" t="s">
        <v>139</v>
      </c>
      <c r="O12" s="11" t="s">
        <v>80</v>
      </c>
      <c r="P12" s="11" t="s">
        <v>140</v>
      </c>
      <c r="Q12" s="11" t="s">
        <v>1163</v>
      </c>
      <c r="R12" s="11" t="s">
        <v>142</v>
      </c>
      <c r="S12" s="11"/>
      <c r="T12" s="11" t="s">
        <v>143</v>
      </c>
      <c r="U12" s="11" t="s">
        <v>144</v>
      </c>
      <c r="V12" s="11" t="str">
        <f>CONCATENATE(Table2245678[[#This Row],[Disparities Sensitive]]," ",Table2245678[[#This Row],[Patient Reported Outcome]])</f>
        <v xml:space="preserve"> </v>
      </c>
      <c r="W12" s="11"/>
      <c r="X12" s="11"/>
      <c r="Y12" s="11" t="s">
        <v>145</v>
      </c>
      <c r="Z12" s="11" t="s">
        <v>146</v>
      </c>
      <c r="AA12" s="11" t="s">
        <v>147</v>
      </c>
      <c r="AB12" s="63"/>
      <c r="AC12" s="66"/>
      <c r="AD12" s="65"/>
    </row>
    <row r="13" spans="1:30" ht="409.5" x14ac:dyDescent="0.25">
      <c r="A13" s="11" t="s">
        <v>148</v>
      </c>
      <c r="B13" s="11" t="s">
        <v>28</v>
      </c>
      <c r="C13" s="12" t="s">
        <v>149</v>
      </c>
      <c r="D13" s="11" t="str">
        <f>CONCATENATE(Table2245678[[#This Row],[NQF_measure_number]],CHAR(10),Table2245678[[#This Row],[Endorsement]]," ",Table2245678[[#This Row],[Endorsed Subtype]])</f>
        <v xml:space="preserve">0139
Endorsed </v>
      </c>
      <c r="E13" s="11" t="s">
        <v>107</v>
      </c>
      <c r="F13" s="11"/>
      <c r="G13" s="11" t="s">
        <v>150</v>
      </c>
      <c r="H13" s="11"/>
      <c r="I13" s="11" t="s">
        <v>134</v>
      </c>
      <c r="J13" s="11" t="s">
        <v>1164</v>
      </c>
      <c r="K13" s="11" t="s">
        <v>152</v>
      </c>
      <c r="L13" s="11" t="s">
        <v>153</v>
      </c>
      <c r="M13" s="11" t="s">
        <v>154</v>
      </c>
      <c r="N13" s="11" t="s">
        <v>155</v>
      </c>
      <c r="O13" s="11" t="s">
        <v>80</v>
      </c>
      <c r="P13" s="11" t="s">
        <v>140</v>
      </c>
      <c r="Q13" s="11" t="s">
        <v>1163</v>
      </c>
      <c r="R13" s="11" t="s">
        <v>142</v>
      </c>
      <c r="S13" s="11"/>
      <c r="T13" s="11" t="s">
        <v>156</v>
      </c>
      <c r="U13" s="11" t="s">
        <v>144</v>
      </c>
      <c r="V13" s="11" t="str">
        <f>CONCATENATE(Table2245678[[#This Row],[Disparities Sensitive]]," ",Table2245678[[#This Row],[Patient Reported Outcome]])</f>
        <v xml:space="preserve"> </v>
      </c>
      <c r="W13" s="11"/>
      <c r="X13" s="11"/>
      <c r="Y13" s="11" t="s">
        <v>145</v>
      </c>
      <c r="Z13" s="11" t="s">
        <v>157</v>
      </c>
      <c r="AA13" s="11" t="s">
        <v>158</v>
      </c>
      <c r="AB13" s="63"/>
      <c r="AC13" s="66"/>
      <c r="AD13" s="65"/>
    </row>
    <row r="14" spans="1:30" ht="195" x14ac:dyDescent="0.25">
      <c r="A14" s="11" t="s">
        <v>202</v>
      </c>
      <c r="B14" s="11" t="s">
        <v>28</v>
      </c>
      <c r="C14" s="12" t="s">
        <v>203</v>
      </c>
      <c r="D14" s="11" t="str">
        <f>CONCATENATE(Table2245678[[#This Row],[NQF_measure_number]],CHAR(10),Table2245678[[#This Row],[Endorsement]]," ",Table2245678[[#This Row],[Endorsed Subtype]])</f>
        <v xml:space="preserve">0166
Endorsed </v>
      </c>
      <c r="E14" s="11" t="s">
        <v>107</v>
      </c>
      <c r="F14" s="11"/>
      <c r="G14" s="11" t="s">
        <v>204</v>
      </c>
      <c r="H14" s="11"/>
      <c r="I14" s="11" t="s">
        <v>1165</v>
      </c>
      <c r="J14" s="11" t="s">
        <v>206</v>
      </c>
      <c r="K14" s="11"/>
      <c r="L14" s="11"/>
      <c r="M14" s="11"/>
      <c r="N14" s="11" t="s">
        <v>207</v>
      </c>
      <c r="O14" s="11" t="s">
        <v>208</v>
      </c>
      <c r="P14" s="11" t="s">
        <v>209</v>
      </c>
      <c r="Q14" s="11" t="s">
        <v>116</v>
      </c>
      <c r="R14" s="11" t="s">
        <v>1166</v>
      </c>
      <c r="S14" s="11"/>
      <c r="T14" s="11" t="s">
        <v>211</v>
      </c>
      <c r="U14" s="11" t="s">
        <v>57</v>
      </c>
      <c r="V14" s="11" t="str">
        <f>CONCATENATE(Table2245678[[#This Row],[Disparities Sensitive]]," ",Table2245678[[#This Row],[Patient Reported Outcome]])</f>
        <v xml:space="preserve"> Patient Reported Outcome</v>
      </c>
      <c r="W14" s="11"/>
      <c r="X14" s="11" t="s">
        <v>23</v>
      </c>
      <c r="Y14" s="11" t="s">
        <v>212</v>
      </c>
      <c r="Z14" s="11"/>
      <c r="AA14" s="11" t="s">
        <v>213</v>
      </c>
      <c r="AB14" s="63"/>
      <c r="AC14" s="66"/>
      <c r="AD14" s="65"/>
    </row>
    <row r="15" spans="1:30" ht="409.5" x14ac:dyDescent="0.25">
      <c r="A15" s="11" t="s">
        <v>214</v>
      </c>
      <c r="B15" s="11" t="s">
        <v>28</v>
      </c>
      <c r="C15" s="12" t="s">
        <v>215</v>
      </c>
      <c r="D15" s="11" t="str">
        <f>CONCATENATE(Table2245678[[#This Row],[NQF_measure_number]],CHAR(10),Table2245678[[#This Row],[Endorsement]]," ",Table2245678[[#This Row],[Endorsed Subtype]])</f>
        <v xml:space="preserve">0218
Endorsed </v>
      </c>
      <c r="E15" s="11" t="s">
        <v>107</v>
      </c>
      <c r="F15" s="11"/>
      <c r="G15" s="11" t="s">
        <v>216</v>
      </c>
      <c r="H15" s="11"/>
      <c r="I15" s="11" t="s">
        <v>32</v>
      </c>
      <c r="J15" s="11" t="s">
        <v>217</v>
      </c>
      <c r="K15" s="11" t="s">
        <v>218</v>
      </c>
      <c r="L15" s="11" t="s">
        <v>219</v>
      </c>
      <c r="M15" s="11" t="s">
        <v>220</v>
      </c>
      <c r="N15" s="11" t="s">
        <v>37</v>
      </c>
      <c r="O15" s="11" t="s">
        <v>52</v>
      </c>
      <c r="P15" s="11" t="s">
        <v>1167</v>
      </c>
      <c r="Q15" s="11" t="s">
        <v>116</v>
      </c>
      <c r="R15" s="11" t="s">
        <v>1168</v>
      </c>
      <c r="S15" s="11"/>
      <c r="T15" s="11" t="s">
        <v>211</v>
      </c>
      <c r="U15" s="11" t="s">
        <v>57</v>
      </c>
      <c r="V15" s="11" t="str">
        <f>CONCATENATE(Table2245678[[#This Row],[Disparities Sensitive]]," ",Table2245678[[#This Row],[Patient Reported Outcome]])</f>
        <v xml:space="preserve"> </v>
      </c>
      <c r="W15" s="11"/>
      <c r="X15" s="11"/>
      <c r="Y15" s="11"/>
      <c r="Z15" s="11" t="s">
        <v>58</v>
      </c>
      <c r="AA15" s="11" t="s">
        <v>146</v>
      </c>
      <c r="AB15" s="63"/>
      <c r="AC15" s="66"/>
      <c r="AD15" s="65"/>
    </row>
    <row r="16" spans="1:30" ht="405" x14ac:dyDescent="0.25">
      <c r="A16" s="11" t="s">
        <v>1169</v>
      </c>
      <c r="B16" s="11" t="s">
        <v>28</v>
      </c>
      <c r="C16" s="12" t="s">
        <v>1170</v>
      </c>
      <c r="D16" s="11" t="str">
        <f>CONCATENATE(Table2245678[[#This Row],[NQF_measure_number]],CHAR(10),Table2245678[[#This Row],[Endorsement]]," ",Table2245678[[#This Row],[Endorsed Subtype]])</f>
        <v xml:space="preserve">0220
Endorsed </v>
      </c>
      <c r="E16" s="11" t="s">
        <v>107</v>
      </c>
      <c r="F16" s="11"/>
      <c r="G16" s="11" t="s">
        <v>1171</v>
      </c>
      <c r="H16" s="11"/>
      <c r="I16" s="11" t="s">
        <v>32</v>
      </c>
      <c r="J16" s="11" t="s">
        <v>1172</v>
      </c>
      <c r="K16" s="11" t="s">
        <v>1173</v>
      </c>
      <c r="L16" s="11" t="s">
        <v>1174</v>
      </c>
      <c r="M16" s="11" t="s">
        <v>1175</v>
      </c>
      <c r="N16" s="11" t="s">
        <v>1176</v>
      </c>
      <c r="O16" s="11"/>
      <c r="P16" s="11" t="s">
        <v>1177</v>
      </c>
      <c r="Q16" s="11" t="s">
        <v>1096</v>
      </c>
      <c r="R16" s="11" t="s">
        <v>55</v>
      </c>
      <c r="S16" s="11"/>
      <c r="T16" s="11" t="s">
        <v>1121</v>
      </c>
      <c r="U16" s="11" t="s">
        <v>1178</v>
      </c>
      <c r="V16" s="11" t="str">
        <f>CONCATENATE(Table2245678[[#This Row],[Disparities Sensitive]]," ",Table2245678[[#This Row],[Patient Reported Outcome]])</f>
        <v xml:space="preserve"> </v>
      </c>
      <c r="W16" s="11"/>
      <c r="X16" s="11"/>
      <c r="Y16" s="11" t="s">
        <v>1179</v>
      </c>
      <c r="Z16" s="11" t="s">
        <v>146</v>
      </c>
      <c r="AA16" s="11"/>
      <c r="AB16" s="63"/>
      <c r="AC16" s="66"/>
      <c r="AD16" s="65"/>
    </row>
    <row r="17" spans="1:30" ht="360" x14ac:dyDescent="0.25">
      <c r="A17" s="11" t="s">
        <v>1180</v>
      </c>
      <c r="B17" s="11" t="s">
        <v>28</v>
      </c>
      <c r="C17" s="12" t="s">
        <v>1181</v>
      </c>
      <c r="D17" s="11" t="str">
        <f>CONCATENATE(Table2245678[[#This Row],[NQF_measure_number]],CHAR(10),Table2245678[[#This Row],[Endorsement]]," ",Table2245678[[#This Row],[Endorsed Subtype]])</f>
        <v xml:space="preserve">0223
Endorsed </v>
      </c>
      <c r="E17" s="11" t="s">
        <v>107</v>
      </c>
      <c r="F17" s="11"/>
      <c r="G17" s="11" t="s">
        <v>1182</v>
      </c>
      <c r="H17" s="11"/>
      <c r="I17" s="11" t="s">
        <v>32</v>
      </c>
      <c r="J17" s="11" t="s">
        <v>1183</v>
      </c>
      <c r="K17" s="11" t="s">
        <v>1184</v>
      </c>
      <c r="L17" s="11" t="s">
        <v>1185</v>
      </c>
      <c r="M17" s="11" t="s">
        <v>1186</v>
      </c>
      <c r="N17" s="11" t="s">
        <v>1176</v>
      </c>
      <c r="O17" s="11"/>
      <c r="P17" s="11" t="s">
        <v>1177</v>
      </c>
      <c r="Q17" s="11" t="s">
        <v>1096</v>
      </c>
      <c r="R17" s="11" t="s">
        <v>55</v>
      </c>
      <c r="S17" s="11"/>
      <c r="T17" s="11" t="s">
        <v>1121</v>
      </c>
      <c r="U17" s="11" t="s">
        <v>1178</v>
      </c>
      <c r="V17" s="11" t="str">
        <f>CONCATENATE(Table2245678[[#This Row],[Disparities Sensitive]]," ",Table2245678[[#This Row],[Patient Reported Outcome]])</f>
        <v xml:space="preserve"> </v>
      </c>
      <c r="W17" s="11"/>
      <c r="X17" s="11"/>
      <c r="Y17" s="11" t="s">
        <v>1179</v>
      </c>
      <c r="Z17" s="11" t="s">
        <v>146</v>
      </c>
      <c r="AA17" s="11"/>
      <c r="AB17" s="63"/>
      <c r="AC17" s="66"/>
      <c r="AD17" s="65"/>
    </row>
    <row r="18" spans="1:30" ht="409.5" x14ac:dyDescent="0.25">
      <c r="A18" s="11" t="s">
        <v>250</v>
      </c>
      <c r="B18" s="11" t="s">
        <v>28</v>
      </c>
      <c r="C18" s="12" t="s">
        <v>251</v>
      </c>
      <c r="D18" s="11" t="str">
        <f>CONCATENATE(Table2245678[[#This Row],[NQF_measure_number]],CHAR(10),Table2245678[[#This Row],[Endorsement]]," ",Table2245678[[#This Row],[Endorsed Subtype]])</f>
        <v xml:space="preserve">0284
Endorsed </v>
      </c>
      <c r="E18" s="11" t="s">
        <v>107</v>
      </c>
      <c r="F18" s="11"/>
      <c r="G18" s="11" t="s">
        <v>252</v>
      </c>
      <c r="H18" s="11"/>
      <c r="I18" s="11" t="s">
        <v>32</v>
      </c>
      <c r="J18" s="11" t="s">
        <v>253</v>
      </c>
      <c r="K18" s="11" t="s">
        <v>254</v>
      </c>
      <c r="L18" s="11" t="s">
        <v>1187</v>
      </c>
      <c r="M18" s="11" t="s">
        <v>256</v>
      </c>
      <c r="N18" s="11" t="s">
        <v>37</v>
      </c>
      <c r="O18" s="11" t="s">
        <v>52</v>
      </c>
      <c r="P18" s="11" t="s">
        <v>89</v>
      </c>
      <c r="Q18" s="11" t="s">
        <v>1096</v>
      </c>
      <c r="R18" s="11" t="s">
        <v>257</v>
      </c>
      <c r="S18" s="11"/>
      <c r="T18" s="11" t="s">
        <v>211</v>
      </c>
      <c r="U18" s="11" t="s">
        <v>57</v>
      </c>
      <c r="V18" s="11" t="str">
        <f>CONCATENATE(Table2245678[[#This Row],[Disparities Sensitive]]," ",Table2245678[[#This Row],[Patient Reported Outcome]])</f>
        <v xml:space="preserve"> </v>
      </c>
      <c r="W18" s="11"/>
      <c r="X18" s="11"/>
      <c r="Y18" s="11"/>
      <c r="Z18" s="11" t="s">
        <v>58</v>
      </c>
      <c r="AA18" s="11" t="s">
        <v>146</v>
      </c>
      <c r="AB18" s="63"/>
      <c r="AC18" s="66"/>
      <c r="AD18" s="65"/>
    </row>
    <row r="19" spans="1:30" ht="240" x14ac:dyDescent="0.25">
      <c r="A19" s="11" t="s">
        <v>1188</v>
      </c>
      <c r="B19" s="11" t="s">
        <v>28</v>
      </c>
      <c r="C19" s="12" t="s">
        <v>1189</v>
      </c>
      <c r="D19" s="11" t="str">
        <f>CONCATENATE(Table2245678[[#This Row],[NQF_measure_number]],CHAR(10),Table2245678[[#This Row],[Endorsement]]," ",Table2245678[[#This Row],[Endorsed Subtype]])</f>
        <v xml:space="preserve">0382
Endorsed </v>
      </c>
      <c r="E19" s="11" t="s">
        <v>107</v>
      </c>
      <c r="F19" s="11"/>
      <c r="G19" s="11" t="s">
        <v>1190</v>
      </c>
      <c r="H19" s="11"/>
      <c r="I19" s="11" t="s">
        <v>32</v>
      </c>
      <c r="J19" s="11" t="s">
        <v>1191</v>
      </c>
      <c r="K19" s="11" t="s">
        <v>1192</v>
      </c>
      <c r="L19" s="11" t="s">
        <v>1193</v>
      </c>
      <c r="M19" s="11" t="s">
        <v>636</v>
      </c>
      <c r="N19" s="11" t="s">
        <v>854</v>
      </c>
      <c r="O19" s="11"/>
      <c r="P19" s="11" t="s">
        <v>1194</v>
      </c>
      <c r="Q19" s="11" t="s">
        <v>1195</v>
      </c>
      <c r="R19" s="11" t="s">
        <v>1196</v>
      </c>
      <c r="S19" s="11"/>
      <c r="T19" s="11" t="s">
        <v>1197</v>
      </c>
      <c r="U19" s="11"/>
      <c r="V19" s="11" t="str">
        <f>CONCATENATE(Table2245678[[#This Row],[Disparities Sensitive]]," ",Table2245678[[#This Row],[Patient Reported Outcome]])</f>
        <v xml:space="preserve"> </v>
      </c>
      <c r="W19" s="11"/>
      <c r="X19" s="11"/>
      <c r="Y19" s="11" t="s">
        <v>1179</v>
      </c>
      <c r="Z19" s="11" t="s">
        <v>933</v>
      </c>
      <c r="AA19" s="11" t="s">
        <v>146</v>
      </c>
      <c r="AB19" s="63"/>
      <c r="AC19" s="66"/>
      <c r="AD19" s="65"/>
    </row>
    <row r="20" spans="1:30" ht="255" x14ac:dyDescent="0.25">
      <c r="A20" s="11" t="s">
        <v>1198</v>
      </c>
      <c r="B20" s="11" t="s">
        <v>28</v>
      </c>
      <c r="C20" s="12" t="s">
        <v>1199</v>
      </c>
      <c r="D20" s="11" t="str">
        <f>CONCATENATE(Table2245678[[#This Row],[NQF_measure_number]],CHAR(10),Table2245678[[#This Row],[Endorsement]]," ",Table2245678[[#This Row],[Endorsed Subtype]])</f>
        <v xml:space="preserve">0383
Endorsed </v>
      </c>
      <c r="E20" s="11" t="s">
        <v>107</v>
      </c>
      <c r="F20" s="11"/>
      <c r="G20" s="11" t="s">
        <v>1200</v>
      </c>
      <c r="H20" s="11"/>
      <c r="I20" s="11" t="s">
        <v>32</v>
      </c>
      <c r="J20" s="11" t="s">
        <v>1201</v>
      </c>
      <c r="K20" s="11" t="s">
        <v>1202</v>
      </c>
      <c r="L20" s="11" t="s">
        <v>1203</v>
      </c>
      <c r="M20" s="11" t="s">
        <v>636</v>
      </c>
      <c r="N20" s="11" t="s">
        <v>854</v>
      </c>
      <c r="O20" s="11"/>
      <c r="P20" s="11" t="s">
        <v>1204</v>
      </c>
      <c r="Q20" s="11" t="s">
        <v>1195</v>
      </c>
      <c r="R20" s="11" t="s">
        <v>1196</v>
      </c>
      <c r="S20" s="11"/>
      <c r="T20" s="11" t="s">
        <v>1197</v>
      </c>
      <c r="U20" s="11" t="s">
        <v>90</v>
      </c>
      <c r="V20" s="11" t="str">
        <f>CONCATENATE(Table2245678[[#This Row],[Disparities Sensitive]]," ",Table2245678[[#This Row],[Patient Reported Outcome]])</f>
        <v xml:space="preserve"> </v>
      </c>
      <c r="W20" s="11"/>
      <c r="X20" s="11"/>
      <c r="Y20" s="11" t="s">
        <v>1205</v>
      </c>
      <c r="Z20" s="11" t="s">
        <v>933</v>
      </c>
      <c r="AA20" s="11" t="s">
        <v>146</v>
      </c>
      <c r="AB20" s="63"/>
      <c r="AC20" s="66"/>
      <c r="AD20" s="65"/>
    </row>
    <row r="21" spans="1:30" ht="240" x14ac:dyDescent="0.25">
      <c r="A21" s="11" t="s">
        <v>1206</v>
      </c>
      <c r="B21" s="11" t="s">
        <v>28</v>
      </c>
      <c r="C21" s="12" t="s">
        <v>1207</v>
      </c>
      <c r="D21" s="11" t="str">
        <f>CONCATENATE(Table2245678[[#This Row],[NQF_measure_number]],CHAR(10),Table2245678[[#This Row],[Endorsement]]," ",Table2245678[[#This Row],[Endorsed Subtype]])</f>
        <v xml:space="preserve">0384
Endorsed </v>
      </c>
      <c r="E21" s="11" t="s">
        <v>107</v>
      </c>
      <c r="F21" s="11"/>
      <c r="G21" s="11" t="s">
        <v>1208</v>
      </c>
      <c r="H21" s="11"/>
      <c r="I21" s="11" t="s">
        <v>32</v>
      </c>
      <c r="J21" s="11" t="s">
        <v>1209</v>
      </c>
      <c r="K21" s="11" t="s">
        <v>1210</v>
      </c>
      <c r="L21" s="11" t="s">
        <v>1211</v>
      </c>
      <c r="M21" s="11" t="s">
        <v>636</v>
      </c>
      <c r="N21" s="11" t="s">
        <v>854</v>
      </c>
      <c r="O21" s="11"/>
      <c r="P21" s="11" t="s">
        <v>1204</v>
      </c>
      <c r="Q21" s="11" t="s">
        <v>1195</v>
      </c>
      <c r="R21" s="11" t="s">
        <v>1196</v>
      </c>
      <c r="S21" s="11"/>
      <c r="T21" s="11" t="s">
        <v>1212</v>
      </c>
      <c r="U21" s="11"/>
      <c r="V21" s="11" t="str">
        <f>CONCATENATE(Table2245678[[#This Row],[Disparities Sensitive]]," ",Table2245678[[#This Row],[Patient Reported Outcome]])</f>
        <v xml:space="preserve"> Patient Reported Outcome</v>
      </c>
      <c r="W21" s="11"/>
      <c r="X21" s="11" t="s">
        <v>23</v>
      </c>
      <c r="Y21" s="11" t="s">
        <v>1205</v>
      </c>
      <c r="Z21" s="11" t="s">
        <v>933</v>
      </c>
      <c r="AA21" s="11" t="s">
        <v>146</v>
      </c>
      <c r="AB21" s="63"/>
      <c r="AC21" s="66"/>
      <c r="AD21" s="65"/>
    </row>
    <row r="22" spans="1:30" ht="240" x14ac:dyDescent="0.25">
      <c r="A22" s="11" t="s">
        <v>1213</v>
      </c>
      <c r="B22" s="11" t="s">
        <v>28</v>
      </c>
      <c r="C22" s="12" t="s">
        <v>1214</v>
      </c>
      <c r="D22" s="11" t="str">
        <f>CONCATENATE(Table2245678[[#This Row],[NQF_measure_number]],CHAR(10),Table2245678[[#This Row],[Endorsement]]," ",Table2245678[[#This Row],[Endorsed Subtype]])</f>
        <v xml:space="preserve">0389
Endorsed </v>
      </c>
      <c r="E22" s="11" t="s">
        <v>107</v>
      </c>
      <c r="F22" s="11"/>
      <c r="G22" s="11" t="s">
        <v>1215</v>
      </c>
      <c r="H22" s="11"/>
      <c r="I22" s="11" t="s">
        <v>32</v>
      </c>
      <c r="J22" s="11" t="s">
        <v>1216</v>
      </c>
      <c r="K22" s="11" t="s">
        <v>1217</v>
      </c>
      <c r="L22" s="11" t="s">
        <v>1218</v>
      </c>
      <c r="M22" s="11" t="s">
        <v>1219</v>
      </c>
      <c r="N22" s="11" t="s">
        <v>854</v>
      </c>
      <c r="O22" s="11"/>
      <c r="P22" s="11" t="s">
        <v>1194</v>
      </c>
      <c r="Q22" s="11" t="s">
        <v>1220</v>
      </c>
      <c r="R22" s="11" t="s">
        <v>1196</v>
      </c>
      <c r="S22" s="11"/>
      <c r="T22" s="11" t="s">
        <v>1212</v>
      </c>
      <c r="U22" s="11"/>
      <c r="V22" s="11" t="str">
        <f>CONCATENATE(Table2245678[[#This Row],[Disparities Sensitive]]," ",Table2245678[[#This Row],[Patient Reported Outcome]])</f>
        <v xml:space="preserve">Disparities Sensitive </v>
      </c>
      <c r="W22" s="11" t="s">
        <v>22</v>
      </c>
      <c r="X22" s="11"/>
      <c r="Y22" s="11" t="s">
        <v>1179</v>
      </c>
      <c r="Z22" s="11"/>
      <c r="AA22" s="11" t="s">
        <v>146</v>
      </c>
      <c r="AB22" s="63"/>
      <c r="AC22" s="66"/>
      <c r="AD22" s="65"/>
    </row>
    <row r="23" spans="1:30" ht="240" x14ac:dyDescent="0.25">
      <c r="A23" s="11" t="s">
        <v>1221</v>
      </c>
      <c r="B23" s="11" t="s">
        <v>28</v>
      </c>
      <c r="C23" s="12" t="s">
        <v>1222</v>
      </c>
      <c r="D23" s="11" t="str">
        <f>CONCATENATE(Table2245678[[#This Row],[NQF_measure_number]],CHAR(10),Table2245678[[#This Row],[Endorsement]]," ",Table2245678[[#This Row],[Endorsed Subtype]])</f>
        <v xml:space="preserve">0390
Endorsed </v>
      </c>
      <c r="E23" s="11" t="s">
        <v>107</v>
      </c>
      <c r="F23" s="11"/>
      <c r="G23" s="11" t="s">
        <v>1223</v>
      </c>
      <c r="H23" s="11"/>
      <c r="I23" s="11" t="s">
        <v>32</v>
      </c>
      <c r="J23" s="11" t="s">
        <v>1224</v>
      </c>
      <c r="K23" s="11" t="s">
        <v>1225</v>
      </c>
      <c r="L23" s="11" t="s">
        <v>1226</v>
      </c>
      <c r="M23" s="11" t="s">
        <v>1227</v>
      </c>
      <c r="N23" s="11" t="s">
        <v>854</v>
      </c>
      <c r="O23" s="11"/>
      <c r="P23" s="11" t="s">
        <v>1194</v>
      </c>
      <c r="Q23" s="11" t="s">
        <v>1220</v>
      </c>
      <c r="R23" s="11" t="s">
        <v>1196</v>
      </c>
      <c r="S23" s="11"/>
      <c r="T23" s="11" t="s">
        <v>1197</v>
      </c>
      <c r="U23" s="11"/>
      <c r="V23" s="11" t="str">
        <f>CONCATENATE(Table2245678[[#This Row],[Disparities Sensitive]]," ",Table2245678[[#This Row],[Patient Reported Outcome]])</f>
        <v xml:space="preserve">Disparities Sensitive </v>
      </c>
      <c r="W23" s="11" t="s">
        <v>22</v>
      </c>
      <c r="X23" s="11"/>
      <c r="Y23" s="11" t="s">
        <v>1179</v>
      </c>
      <c r="Z23" s="11"/>
      <c r="AA23" s="11" t="s">
        <v>146</v>
      </c>
      <c r="AB23" s="63"/>
      <c r="AC23" s="66"/>
      <c r="AD23" s="65"/>
    </row>
    <row r="24" spans="1:30" ht="409.5" x14ac:dyDescent="0.25">
      <c r="A24" s="11" t="s">
        <v>386</v>
      </c>
      <c r="B24" s="11" t="s">
        <v>28</v>
      </c>
      <c r="C24" s="12" t="s">
        <v>387</v>
      </c>
      <c r="D24" s="11" t="str">
        <f>CONCATENATE(Table2245678[[#This Row],[NQF_measure_number]],CHAR(10),Table2245678[[#This Row],[Endorsement]]," ",Table2245678[[#This Row],[Endorsed Subtype]])</f>
        <v xml:space="preserve">0453
Endorsed </v>
      </c>
      <c r="E24" s="11" t="s">
        <v>107</v>
      </c>
      <c r="F24" s="11"/>
      <c r="G24" s="11" t="s">
        <v>388</v>
      </c>
      <c r="H24" s="11"/>
      <c r="I24" s="11" t="s">
        <v>32</v>
      </c>
      <c r="J24" s="11" t="s">
        <v>389</v>
      </c>
      <c r="K24" s="11" t="s">
        <v>390</v>
      </c>
      <c r="L24" s="11" t="s">
        <v>391</v>
      </c>
      <c r="M24" s="11" t="s">
        <v>1228</v>
      </c>
      <c r="N24" s="11" t="s">
        <v>37</v>
      </c>
      <c r="O24" s="11" t="s">
        <v>52</v>
      </c>
      <c r="P24" s="11" t="s">
        <v>1229</v>
      </c>
      <c r="Q24" s="11" t="s">
        <v>116</v>
      </c>
      <c r="R24" s="11" t="s">
        <v>1166</v>
      </c>
      <c r="S24" s="11"/>
      <c r="T24" s="11" t="s">
        <v>393</v>
      </c>
      <c r="U24" s="11" t="s">
        <v>394</v>
      </c>
      <c r="V24" s="11" t="str">
        <f>CONCATENATE(Table2245678[[#This Row],[Disparities Sensitive]]," ",Table2245678[[#This Row],[Patient Reported Outcome]])</f>
        <v xml:space="preserve"> </v>
      </c>
      <c r="W24" s="11"/>
      <c r="X24" s="11"/>
      <c r="Y24" s="11"/>
      <c r="Z24" s="11" t="s">
        <v>58</v>
      </c>
      <c r="AA24" s="11" t="s">
        <v>146</v>
      </c>
      <c r="AB24" s="63"/>
      <c r="AC24" s="66"/>
      <c r="AD24" s="65"/>
    </row>
    <row r="25" spans="1:30" ht="409.5" x14ac:dyDescent="0.25">
      <c r="A25" s="11" t="s">
        <v>465</v>
      </c>
      <c r="B25" s="11" t="s">
        <v>28</v>
      </c>
      <c r="C25" s="12" t="s">
        <v>466</v>
      </c>
      <c r="D25" s="11" t="str">
        <f>CONCATENATE(Table2245678[[#This Row],[NQF_measure_number]],CHAR(10),Table2245678[[#This Row],[Endorsement]]," ",Table2245678[[#This Row],[Endorsed Subtype]])</f>
        <v xml:space="preserve">0527
Endorsed </v>
      </c>
      <c r="E25" s="11" t="s">
        <v>107</v>
      </c>
      <c r="F25" s="11"/>
      <c r="G25" s="11" t="s">
        <v>467</v>
      </c>
      <c r="H25" s="11"/>
      <c r="I25" s="11" t="s">
        <v>32</v>
      </c>
      <c r="J25" s="11" t="s">
        <v>468</v>
      </c>
      <c r="K25" s="11" t="s">
        <v>469</v>
      </c>
      <c r="L25" s="11" t="s">
        <v>470</v>
      </c>
      <c r="M25" s="11" t="s">
        <v>1230</v>
      </c>
      <c r="N25" s="11" t="s">
        <v>37</v>
      </c>
      <c r="O25" s="11" t="s">
        <v>52</v>
      </c>
      <c r="P25" s="11" t="s">
        <v>1231</v>
      </c>
      <c r="Q25" s="11" t="s">
        <v>116</v>
      </c>
      <c r="R25" s="11" t="s">
        <v>1232</v>
      </c>
      <c r="S25" s="11"/>
      <c r="T25" s="11" t="s">
        <v>393</v>
      </c>
      <c r="U25" s="11" t="s">
        <v>57</v>
      </c>
      <c r="V25" s="11" t="str">
        <f>CONCATENATE(Table2245678[[#This Row],[Disparities Sensitive]]," ",Table2245678[[#This Row],[Patient Reported Outcome]])</f>
        <v xml:space="preserve"> </v>
      </c>
      <c r="W25" s="11"/>
      <c r="X25" s="11"/>
      <c r="Y25" s="11"/>
      <c r="Z25" s="11" t="s">
        <v>58</v>
      </c>
      <c r="AA25" s="11" t="s">
        <v>146</v>
      </c>
      <c r="AB25" s="63"/>
      <c r="AC25" s="66"/>
      <c r="AD25" s="65"/>
    </row>
    <row r="26" spans="1:30" ht="409.5" x14ac:dyDescent="0.25">
      <c r="A26" s="11" t="s">
        <v>474</v>
      </c>
      <c r="B26" s="11" t="s">
        <v>28</v>
      </c>
      <c r="C26" s="12" t="s">
        <v>475</v>
      </c>
      <c r="D26" s="11" t="str">
        <f>CONCATENATE(Table2245678[[#This Row],[NQF_measure_number]],CHAR(10),Table2245678[[#This Row],[Endorsement]]," ",Table2245678[[#This Row],[Endorsed Subtype]])</f>
        <v xml:space="preserve">0528
Endorsed </v>
      </c>
      <c r="E26" s="11" t="s">
        <v>107</v>
      </c>
      <c r="F26" s="11"/>
      <c r="G26" s="11" t="s">
        <v>476</v>
      </c>
      <c r="H26" s="11"/>
      <c r="I26" s="11" t="s">
        <v>32</v>
      </c>
      <c r="J26" s="11" t="s">
        <v>477</v>
      </c>
      <c r="K26" s="11" t="s">
        <v>478</v>
      </c>
      <c r="L26" s="11" t="s">
        <v>479</v>
      </c>
      <c r="M26" s="11" t="s">
        <v>1233</v>
      </c>
      <c r="N26" s="11" t="s">
        <v>37</v>
      </c>
      <c r="O26" s="11" t="s">
        <v>52</v>
      </c>
      <c r="P26" s="11" t="s">
        <v>1231</v>
      </c>
      <c r="Q26" s="11" t="s">
        <v>116</v>
      </c>
      <c r="R26" s="11" t="s">
        <v>1232</v>
      </c>
      <c r="S26" s="11"/>
      <c r="T26" s="11" t="s">
        <v>481</v>
      </c>
      <c r="U26" s="11" t="s">
        <v>57</v>
      </c>
      <c r="V26" s="11" t="str">
        <f>CONCATENATE(Table2245678[[#This Row],[Disparities Sensitive]]," ",Table2245678[[#This Row],[Patient Reported Outcome]])</f>
        <v xml:space="preserve"> </v>
      </c>
      <c r="W26" s="11"/>
      <c r="X26" s="11"/>
      <c r="Y26" s="11"/>
      <c r="Z26" s="11" t="s">
        <v>58</v>
      </c>
      <c r="AA26" s="11" t="s">
        <v>146</v>
      </c>
      <c r="AB26" s="63"/>
      <c r="AC26" s="66"/>
      <c r="AD26" s="65"/>
    </row>
    <row r="27" spans="1:30" ht="409.5" x14ac:dyDescent="0.25">
      <c r="A27" s="11" t="s">
        <v>482</v>
      </c>
      <c r="B27" s="11" t="s">
        <v>28</v>
      </c>
      <c r="C27" s="12" t="s">
        <v>483</v>
      </c>
      <c r="D27" s="11" t="str">
        <f>CONCATENATE(Table2245678[[#This Row],[NQF_measure_number]],CHAR(10),Table2245678[[#This Row],[Endorsement]]," ",Table2245678[[#This Row],[Endorsed Subtype]])</f>
        <v xml:space="preserve">0529
Endorsed </v>
      </c>
      <c r="E27" s="11" t="s">
        <v>107</v>
      </c>
      <c r="F27" s="11"/>
      <c r="G27" s="11" t="s">
        <v>484</v>
      </c>
      <c r="H27" s="11"/>
      <c r="I27" s="11" t="s">
        <v>32</v>
      </c>
      <c r="J27" s="11" t="s">
        <v>485</v>
      </c>
      <c r="K27" s="11" t="s">
        <v>486</v>
      </c>
      <c r="L27" s="11" t="s">
        <v>487</v>
      </c>
      <c r="M27" s="11" t="s">
        <v>1234</v>
      </c>
      <c r="N27" s="11" t="s">
        <v>37</v>
      </c>
      <c r="O27" s="11" t="s">
        <v>52</v>
      </c>
      <c r="P27" s="11" t="s">
        <v>1231</v>
      </c>
      <c r="Q27" s="11" t="s">
        <v>116</v>
      </c>
      <c r="R27" s="11" t="s">
        <v>1232</v>
      </c>
      <c r="S27" s="11"/>
      <c r="T27" s="11" t="s">
        <v>211</v>
      </c>
      <c r="U27" s="11" t="s">
        <v>57</v>
      </c>
      <c r="V27" s="11" t="str">
        <f>CONCATENATE(Table2245678[[#This Row],[Disparities Sensitive]]," ",Table2245678[[#This Row],[Patient Reported Outcome]])</f>
        <v xml:space="preserve"> </v>
      </c>
      <c r="W27" s="11"/>
      <c r="X27" s="11"/>
      <c r="Y27" s="11" t="s">
        <v>91</v>
      </c>
      <c r="Z27" s="11" t="s">
        <v>58</v>
      </c>
      <c r="AA27" s="11" t="s">
        <v>146</v>
      </c>
      <c r="AB27" s="63"/>
      <c r="AC27" s="66"/>
      <c r="AD27" s="65"/>
    </row>
    <row r="28" spans="1:30" ht="409.5" x14ac:dyDescent="0.25">
      <c r="A28" s="11" t="s">
        <v>1235</v>
      </c>
      <c r="B28" s="11" t="s">
        <v>28</v>
      </c>
      <c r="C28" s="12" t="s">
        <v>1236</v>
      </c>
      <c r="D28" s="11" t="str">
        <f>CONCATENATE(Table2245678[[#This Row],[NQF_measure_number]],CHAR(10),Table2245678[[#This Row],[Endorsement]]," ",Table2245678[[#This Row],[Endorsed Subtype]])</f>
        <v xml:space="preserve">0559
Endorsed </v>
      </c>
      <c r="E28" s="11" t="s">
        <v>107</v>
      </c>
      <c r="F28" s="11"/>
      <c r="G28" s="11" t="s">
        <v>1237</v>
      </c>
      <c r="H28" s="11"/>
      <c r="I28" s="11" t="s">
        <v>32</v>
      </c>
      <c r="J28" s="11" t="s">
        <v>1238</v>
      </c>
      <c r="K28" s="11" t="s">
        <v>1239</v>
      </c>
      <c r="L28" s="11" t="s">
        <v>1240</v>
      </c>
      <c r="M28" s="11" t="s">
        <v>1241</v>
      </c>
      <c r="N28" s="11" t="s">
        <v>1242</v>
      </c>
      <c r="O28" s="11"/>
      <c r="P28" s="11" t="s">
        <v>1177</v>
      </c>
      <c r="Q28" s="11" t="s">
        <v>1096</v>
      </c>
      <c r="R28" s="11" t="s">
        <v>55</v>
      </c>
      <c r="S28" s="11"/>
      <c r="T28" s="11" t="s">
        <v>1121</v>
      </c>
      <c r="U28" s="11" t="s">
        <v>1178</v>
      </c>
      <c r="V28" s="11" t="str">
        <f>CONCATENATE(Table2245678[[#This Row],[Disparities Sensitive]]," ",Table2245678[[#This Row],[Patient Reported Outcome]])</f>
        <v xml:space="preserve"> </v>
      </c>
      <c r="W28" s="11"/>
      <c r="X28" s="11"/>
      <c r="Y28" s="11" t="s">
        <v>1179</v>
      </c>
      <c r="Z28" s="11" t="s">
        <v>146</v>
      </c>
      <c r="AA28" s="11"/>
      <c r="AB28" s="63"/>
      <c r="AC28" s="66"/>
      <c r="AD28" s="65"/>
    </row>
    <row r="29" spans="1:30" ht="409.5" x14ac:dyDescent="0.25">
      <c r="A29" s="11" t="s">
        <v>509</v>
      </c>
      <c r="B29" s="11" t="s">
        <v>28</v>
      </c>
      <c r="C29" s="12" t="s">
        <v>510</v>
      </c>
      <c r="D29" s="11" t="str">
        <f>CONCATENATE(Table2245678[[#This Row],[NQF_measure_number]],CHAR(10),Table2245678[[#This Row],[Endorsement]]," ",Table2245678[[#This Row],[Endorsed Subtype]])</f>
        <v xml:space="preserve">0753
Endorsed </v>
      </c>
      <c r="E29" s="11" t="s">
        <v>107</v>
      </c>
      <c r="F29" s="11"/>
      <c r="G29" s="11" t="s">
        <v>511</v>
      </c>
      <c r="H29" s="11"/>
      <c r="I29" s="11" t="s">
        <v>134</v>
      </c>
      <c r="J29" s="11" t="s">
        <v>1243</v>
      </c>
      <c r="K29" s="11" t="s">
        <v>1244</v>
      </c>
      <c r="L29" s="11" t="s">
        <v>514</v>
      </c>
      <c r="M29" s="11" t="s">
        <v>515</v>
      </c>
      <c r="N29" s="11" t="s">
        <v>155</v>
      </c>
      <c r="O29" s="11" t="s">
        <v>80</v>
      </c>
      <c r="P29" s="11" t="s">
        <v>1245</v>
      </c>
      <c r="Q29" s="11" t="s">
        <v>116</v>
      </c>
      <c r="R29" s="11" t="s">
        <v>1246</v>
      </c>
      <c r="S29" s="11"/>
      <c r="T29" s="11" t="s">
        <v>518</v>
      </c>
      <c r="U29" s="11" t="s">
        <v>519</v>
      </c>
      <c r="V29" s="11" t="str">
        <f>CONCATENATE(Table2245678[[#This Row],[Disparities Sensitive]]," ",Table2245678[[#This Row],[Patient Reported Outcome]])</f>
        <v xml:space="preserve"> </v>
      </c>
      <c r="W29" s="11"/>
      <c r="X29" s="11"/>
      <c r="Y29" s="11" t="s">
        <v>91</v>
      </c>
      <c r="Z29" s="11"/>
      <c r="AA29" s="11" t="s">
        <v>520</v>
      </c>
      <c r="AB29" s="62"/>
      <c r="AC29" s="61"/>
      <c r="AD29" s="60"/>
    </row>
  </sheetData>
  <printOptions headings="1" gridLines="1"/>
  <pageMargins left="0.25" right="0.25" top="0.75" bottom="0.75" header="0.3" footer="0.3"/>
  <pageSetup scale="31" fitToHeight="0" orientation="landscape" verticalDpi="300" r:id="rId1"/>
  <headerFooter>
    <oddHeader>&amp;CMeasures Under Consideration and Finalized: Prospective Payment System Exempt Cancer Hospital Quality Reporting Program</oddHeader>
    <oddFooter>&amp;C2013 MAP Pre-Rulemaking&amp;R&amp;P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opLeftCell="P1" zoomScale="80" zoomScaleNormal="80" workbookViewId="0">
      <selection activeCell="AB1" sqref="AB1:AD1"/>
    </sheetView>
  </sheetViews>
  <sheetFormatPr defaultRowHeight="15" x14ac:dyDescent="0.25"/>
  <cols>
    <col min="1" max="1" width="27.42578125" style="6" hidden="1" customWidth="1"/>
    <col min="2" max="3" width="11.7109375" style="6" customWidth="1"/>
    <col min="4" max="4" width="19.28515625" style="6" customWidth="1"/>
    <col min="5" max="5" width="15" style="6" hidden="1" customWidth="1"/>
    <col min="6" max="6" width="19.140625" style="6" hidden="1" customWidth="1"/>
    <col min="7" max="7" width="16.5703125" style="6" customWidth="1"/>
    <col min="8" max="8" width="19.140625" style="6" customWidth="1"/>
    <col min="9" max="9" width="15.85546875" style="6" customWidth="1"/>
    <col min="10" max="13" width="22.85546875" style="6" customWidth="1"/>
    <col min="14" max="18" width="12.28515625" style="6" customWidth="1"/>
    <col min="19" max="21" width="20" style="6" customWidth="1"/>
    <col min="22" max="22" width="21.140625" style="6" customWidth="1"/>
    <col min="23" max="23" width="21.140625" style="6" hidden="1" customWidth="1"/>
    <col min="24" max="24" width="26.85546875" style="6" hidden="1" customWidth="1"/>
    <col min="25" max="25" width="25.140625" style="6" customWidth="1"/>
    <col min="26" max="27" width="20.7109375" style="6" customWidth="1"/>
    <col min="28" max="30" width="20.7109375" style="58" customWidth="1"/>
    <col min="31" max="16384" width="9.140625" style="6"/>
  </cols>
  <sheetData>
    <row r="1" spans="1:30" ht="55.5" customHeight="1" x14ac:dyDescent="0.25">
      <c r="A1" s="5" t="s">
        <v>0</v>
      </c>
      <c r="B1" s="5" t="s">
        <v>1247</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1093</v>
      </c>
      <c r="T1" s="5" t="s">
        <v>19</v>
      </c>
      <c r="U1" s="5" t="s">
        <v>20</v>
      </c>
      <c r="V1" s="5" t="s">
        <v>21</v>
      </c>
      <c r="W1" s="5" t="s">
        <v>22</v>
      </c>
      <c r="X1" s="5" t="s">
        <v>23</v>
      </c>
      <c r="Y1" s="5" t="s">
        <v>24</v>
      </c>
      <c r="Z1" s="5" t="s">
        <v>25</v>
      </c>
      <c r="AA1" s="5" t="s">
        <v>26</v>
      </c>
      <c r="AB1" s="2" t="s">
        <v>1539</v>
      </c>
      <c r="AC1" s="2" t="s">
        <v>1540</v>
      </c>
      <c r="AD1" s="2" t="s">
        <v>1541</v>
      </c>
    </row>
    <row r="2" spans="1:30" ht="409.5" x14ac:dyDescent="0.25">
      <c r="A2" s="11" t="s">
        <v>1248</v>
      </c>
      <c r="B2" s="11" t="s">
        <v>414</v>
      </c>
      <c r="C2" s="12" t="s">
        <v>1249</v>
      </c>
      <c r="D2" s="11" t="str">
        <f>CONCATENATE(Table22456789[[#This Row],[NQF_measure_number]],CHAR(10),Table22456789[[#This Row],[Endorsement]]," ",Table22456789[[#This Row],[Endorsed Subtype]])</f>
        <v xml:space="preserve">0028
Endorsed </v>
      </c>
      <c r="E2" s="11" t="s">
        <v>107</v>
      </c>
      <c r="F2" s="11"/>
      <c r="G2" s="11" t="s">
        <v>1250</v>
      </c>
      <c r="H2" s="11" t="s">
        <v>63</v>
      </c>
      <c r="I2" s="11" t="s">
        <v>32</v>
      </c>
      <c r="J2" s="11" t="s">
        <v>1251</v>
      </c>
      <c r="K2" s="11" t="s">
        <v>1252</v>
      </c>
      <c r="L2" s="11" t="s">
        <v>1253</v>
      </c>
      <c r="M2" s="11" t="s">
        <v>1254</v>
      </c>
      <c r="N2" s="11" t="s">
        <v>1255</v>
      </c>
      <c r="O2" s="11" t="s">
        <v>52</v>
      </c>
      <c r="P2" s="11" t="s">
        <v>1256</v>
      </c>
      <c r="Q2" s="11" t="s">
        <v>1257</v>
      </c>
      <c r="R2" s="11" t="s">
        <v>1196</v>
      </c>
      <c r="S2" s="11" t="s">
        <v>1258</v>
      </c>
      <c r="T2" s="11" t="s">
        <v>1259</v>
      </c>
      <c r="U2" s="11" t="s">
        <v>1260</v>
      </c>
      <c r="V2" s="11" t="str">
        <f>CONCATENATE(Table22456789[[#This Row],[Disparities Sensitive]]," ",Table22456789[[#This Row],[Patient Reported Outcome]])</f>
        <v xml:space="preserve"> </v>
      </c>
      <c r="W2" s="11"/>
      <c r="X2" s="11"/>
      <c r="Y2" s="11" t="s">
        <v>1261</v>
      </c>
      <c r="Z2" s="11"/>
      <c r="AA2" s="11"/>
      <c r="AB2" s="50" t="s">
        <v>1558</v>
      </c>
      <c r="AC2" s="55" t="s">
        <v>1629</v>
      </c>
      <c r="AD2" s="51" t="s">
        <v>1630</v>
      </c>
    </row>
    <row r="3" spans="1:30" ht="409.5" x14ac:dyDescent="0.25">
      <c r="A3" s="11" t="s">
        <v>1107</v>
      </c>
      <c r="B3" s="11" t="s">
        <v>414</v>
      </c>
      <c r="C3" s="12" t="s">
        <v>1262</v>
      </c>
      <c r="D3" s="11" t="str">
        <f>CONCATENATE(Table22456789[[#This Row],[NQF_measure_number]],CHAR(10),Table22456789[[#This Row],[Endorsement]]," ",Table22456789[[#This Row],[Endorsed Subtype]])</f>
        <v xml:space="preserve">N A
Not Endorsed </v>
      </c>
      <c r="E3" s="11" t="s">
        <v>30</v>
      </c>
      <c r="F3" s="11"/>
      <c r="G3" s="11" t="s">
        <v>1263</v>
      </c>
      <c r="H3" s="11" t="s">
        <v>676</v>
      </c>
      <c r="I3" s="11" t="s">
        <v>32</v>
      </c>
      <c r="J3" s="11" t="s">
        <v>1463</v>
      </c>
      <c r="K3" s="11" t="s">
        <v>1264</v>
      </c>
      <c r="L3" s="11"/>
      <c r="M3" s="11" t="s">
        <v>1265</v>
      </c>
      <c r="N3" s="11" t="s">
        <v>535</v>
      </c>
      <c r="O3" s="11" t="s">
        <v>52</v>
      </c>
      <c r="P3" s="11" t="s">
        <v>1266</v>
      </c>
      <c r="Q3" s="11" t="s">
        <v>1267</v>
      </c>
      <c r="R3" s="11" t="s">
        <v>55</v>
      </c>
      <c r="S3" s="11" t="s">
        <v>1258</v>
      </c>
      <c r="T3" s="11"/>
      <c r="U3" s="11"/>
      <c r="V3" s="11" t="str">
        <f>CONCATENATE(Table22456789[[#This Row],[Disparities Sensitive]]," ",Table22456789[[#This Row],[Patient Reported Outcome]])</f>
        <v xml:space="preserve"> </v>
      </c>
      <c r="W3" s="11"/>
      <c r="X3" s="11"/>
      <c r="Y3" s="11"/>
      <c r="Z3" s="11"/>
      <c r="AA3" s="11"/>
      <c r="AB3" s="50" t="s">
        <v>1558</v>
      </c>
      <c r="AC3" s="55" t="s">
        <v>1629</v>
      </c>
      <c r="AD3" s="51" t="s">
        <v>1630</v>
      </c>
    </row>
    <row r="4" spans="1:30" ht="409.5" x14ac:dyDescent="0.25">
      <c r="A4" s="11" t="s">
        <v>1107</v>
      </c>
      <c r="B4" s="11" t="s">
        <v>414</v>
      </c>
      <c r="C4" s="12" t="s">
        <v>1268</v>
      </c>
      <c r="D4" s="11" t="str">
        <f>CONCATENATE(Table22456789[[#This Row],[NQF_measure_number]],CHAR(10),Table22456789[[#This Row],[Endorsement]]," ",Table22456789[[#This Row],[Endorsed Subtype]])</f>
        <v xml:space="preserve">N A
Not Endorsed </v>
      </c>
      <c r="E4" s="11" t="s">
        <v>30</v>
      </c>
      <c r="F4" s="11"/>
      <c r="G4" s="11" t="s">
        <v>1269</v>
      </c>
      <c r="H4" s="11" t="s">
        <v>676</v>
      </c>
      <c r="I4" s="11" t="s">
        <v>32</v>
      </c>
      <c r="J4" s="11" t="s">
        <v>1270</v>
      </c>
      <c r="K4" s="11" t="s">
        <v>1271</v>
      </c>
      <c r="L4" s="11" t="s">
        <v>1272</v>
      </c>
      <c r="M4" s="11" t="s">
        <v>1273</v>
      </c>
      <c r="N4" s="11" t="s">
        <v>535</v>
      </c>
      <c r="O4" s="11" t="s">
        <v>52</v>
      </c>
      <c r="P4" s="11" t="s">
        <v>1266</v>
      </c>
      <c r="Q4" s="11" t="s">
        <v>1267</v>
      </c>
      <c r="R4" s="11" t="s">
        <v>55</v>
      </c>
      <c r="S4" s="11" t="s">
        <v>1258</v>
      </c>
      <c r="T4" s="11"/>
      <c r="U4" s="11"/>
      <c r="V4" s="11" t="str">
        <f>CONCATENATE(Table22456789[[#This Row],[Disparities Sensitive]]," ",Table22456789[[#This Row],[Patient Reported Outcome]])</f>
        <v xml:space="preserve"> </v>
      </c>
      <c r="W4" s="11"/>
      <c r="X4" s="11"/>
      <c r="Y4" s="11"/>
      <c r="Z4" s="11"/>
      <c r="AA4" s="11"/>
      <c r="AB4" s="50" t="s">
        <v>1558</v>
      </c>
      <c r="AC4" s="55" t="s">
        <v>1629</v>
      </c>
      <c r="AD4" s="51" t="s">
        <v>1630</v>
      </c>
    </row>
    <row r="5" spans="1:30" ht="409.5" x14ac:dyDescent="0.25">
      <c r="A5" s="11" t="s">
        <v>1107</v>
      </c>
      <c r="B5" s="11" t="s">
        <v>414</v>
      </c>
      <c r="C5" s="12" t="s">
        <v>1274</v>
      </c>
      <c r="D5" s="11" t="str">
        <f>CONCATENATE(Table22456789[[#This Row],[NQF_measure_number]],CHAR(10),Table22456789[[#This Row],[Endorsement]]," ",Table22456789[[#This Row],[Endorsed Subtype]])</f>
        <v xml:space="preserve">N A
Not Endorsed </v>
      </c>
      <c r="E5" s="11" t="s">
        <v>30</v>
      </c>
      <c r="F5" s="11"/>
      <c r="G5" s="11" t="s">
        <v>1275</v>
      </c>
      <c r="H5" s="11" t="s">
        <v>676</v>
      </c>
      <c r="I5" s="11" t="s">
        <v>32</v>
      </c>
      <c r="J5" s="11" t="s">
        <v>1276</v>
      </c>
      <c r="K5" s="11" t="s">
        <v>1277</v>
      </c>
      <c r="L5" s="11" t="s">
        <v>1278</v>
      </c>
      <c r="M5" s="11" t="s">
        <v>1279</v>
      </c>
      <c r="N5" s="11" t="s">
        <v>535</v>
      </c>
      <c r="O5" s="11" t="s">
        <v>52</v>
      </c>
      <c r="P5" s="11" t="s">
        <v>1266</v>
      </c>
      <c r="Q5" s="11" t="s">
        <v>1267</v>
      </c>
      <c r="R5" s="11" t="s">
        <v>55</v>
      </c>
      <c r="S5" s="11" t="s">
        <v>1258</v>
      </c>
      <c r="T5" s="11"/>
      <c r="U5" s="11"/>
      <c r="V5" s="11" t="str">
        <f>CONCATENATE(Table22456789[[#This Row],[Disparities Sensitive]]," ",Table22456789[[#This Row],[Patient Reported Outcome]])</f>
        <v xml:space="preserve"> </v>
      </c>
      <c r="W5" s="11"/>
      <c r="X5" s="11"/>
      <c r="Y5" s="11"/>
      <c r="Z5" s="11"/>
      <c r="AA5" s="11"/>
      <c r="AB5" s="50" t="s">
        <v>1558</v>
      </c>
      <c r="AC5" s="55" t="s">
        <v>1629</v>
      </c>
      <c r="AD5" s="51" t="s">
        <v>1630</v>
      </c>
    </row>
    <row r="6" spans="1:30" ht="409.5" x14ac:dyDescent="0.25">
      <c r="A6" s="11" t="s">
        <v>1107</v>
      </c>
      <c r="B6" s="11" t="s">
        <v>414</v>
      </c>
      <c r="C6" s="12" t="s">
        <v>1280</v>
      </c>
      <c r="D6" s="11" t="str">
        <f>CONCATENATE(Table22456789[[#This Row],[NQF_measure_number]],CHAR(10),Table22456789[[#This Row],[Endorsement]]," ",Table22456789[[#This Row],[Endorsed Subtype]])</f>
        <v xml:space="preserve">N A
Not Endorsed </v>
      </c>
      <c r="E6" s="11" t="s">
        <v>30</v>
      </c>
      <c r="F6" s="11"/>
      <c r="G6" s="11" t="s">
        <v>1281</v>
      </c>
      <c r="H6" s="11" t="s">
        <v>676</v>
      </c>
      <c r="I6" s="11" t="s">
        <v>32</v>
      </c>
      <c r="J6" s="11" t="s">
        <v>1282</v>
      </c>
      <c r="K6" s="11" t="s">
        <v>1283</v>
      </c>
      <c r="L6" s="11" t="s">
        <v>1284</v>
      </c>
      <c r="M6" s="11" t="s">
        <v>1285</v>
      </c>
      <c r="N6" s="11" t="s">
        <v>535</v>
      </c>
      <c r="O6" s="11" t="s">
        <v>52</v>
      </c>
      <c r="P6" s="11" t="s">
        <v>1266</v>
      </c>
      <c r="Q6" s="11" t="s">
        <v>1267</v>
      </c>
      <c r="R6" s="11" t="s">
        <v>55</v>
      </c>
      <c r="S6" s="11" t="s">
        <v>1286</v>
      </c>
      <c r="T6" s="11"/>
      <c r="U6" s="11"/>
      <c r="V6" s="11" t="str">
        <f>CONCATENATE(Table22456789[[#This Row],[Disparities Sensitive]]," ",Table22456789[[#This Row],[Patient Reported Outcome]])</f>
        <v xml:space="preserve"> </v>
      </c>
      <c r="W6" s="11"/>
      <c r="X6" s="11"/>
      <c r="Y6" s="11"/>
      <c r="Z6" s="11"/>
      <c r="AA6" s="11"/>
      <c r="AB6" s="50" t="s">
        <v>1558</v>
      </c>
      <c r="AC6" s="55" t="s">
        <v>1629</v>
      </c>
      <c r="AD6" s="51" t="s">
        <v>1630</v>
      </c>
    </row>
    <row r="7" spans="1:30" ht="409.5" x14ac:dyDescent="0.25">
      <c r="A7" s="11" t="s">
        <v>1107</v>
      </c>
      <c r="B7" s="11" t="s">
        <v>414</v>
      </c>
      <c r="C7" s="12" t="s">
        <v>1287</v>
      </c>
      <c r="D7" s="11" t="str">
        <f>CONCATENATE(Table22456789[[#This Row],[NQF_measure_number]],CHAR(10),Table22456789[[#This Row],[Endorsement]]," ",Table22456789[[#This Row],[Endorsed Subtype]])</f>
        <v xml:space="preserve">N A
Not Endorsed </v>
      </c>
      <c r="E7" s="11" t="s">
        <v>30</v>
      </c>
      <c r="F7" s="11"/>
      <c r="G7" s="11" t="s">
        <v>1288</v>
      </c>
      <c r="H7" s="11" t="s">
        <v>676</v>
      </c>
      <c r="I7" s="11" t="s">
        <v>32</v>
      </c>
      <c r="J7" s="11" t="s">
        <v>1289</v>
      </c>
      <c r="K7" s="11" t="s">
        <v>1290</v>
      </c>
      <c r="L7" s="11" t="s">
        <v>1284</v>
      </c>
      <c r="M7" s="11" t="s">
        <v>1285</v>
      </c>
      <c r="N7" s="11" t="s">
        <v>535</v>
      </c>
      <c r="O7" s="11" t="s">
        <v>52</v>
      </c>
      <c r="P7" s="11" t="s">
        <v>1266</v>
      </c>
      <c r="Q7" s="11" t="s">
        <v>1267</v>
      </c>
      <c r="R7" s="11" t="s">
        <v>55</v>
      </c>
      <c r="S7" s="11" t="s">
        <v>1286</v>
      </c>
      <c r="T7" s="11"/>
      <c r="U7" s="11"/>
      <c r="V7" s="11" t="str">
        <f>CONCATENATE(Table22456789[[#This Row],[Disparities Sensitive]]," ",Table22456789[[#This Row],[Patient Reported Outcome]])</f>
        <v xml:space="preserve"> </v>
      </c>
      <c r="W7" s="11"/>
      <c r="X7" s="11"/>
      <c r="Y7" s="11"/>
      <c r="Z7" s="11"/>
      <c r="AA7" s="11"/>
      <c r="AB7" s="50" t="s">
        <v>1558</v>
      </c>
      <c r="AC7" s="55" t="s">
        <v>1629</v>
      </c>
      <c r="AD7" s="51" t="s">
        <v>1630</v>
      </c>
    </row>
    <row r="8" spans="1:30" ht="409.5" x14ac:dyDescent="0.25">
      <c r="A8" s="11" t="s">
        <v>308</v>
      </c>
      <c r="B8" s="11" t="s">
        <v>414</v>
      </c>
      <c r="C8" s="12" t="s">
        <v>309</v>
      </c>
      <c r="D8" s="11" t="str">
        <f>CONCATENATE(Table22456789[[#This Row],[NQF_measure_number]],CHAR(10),Table22456789[[#This Row],[Endorsement]]," ",Table22456789[[#This Row],[Endorsed Subtype]])</f>
        <v xml:space="preserve">0431
Endorsed </v>
      </c>
      <c r="E8" s="11" t="s">
        <v>107</v>
      </c>
      <c r="F8" s="11"/>
      <c r="G8" s="11" t="s">
        <v>310</v>
      </c>
      <c r="H8" s="11" t="s">
        <v>311</v>
      </c>
      <c r="I8" s="11" t="s">
        <v>32</v>
      </c>
      <c r="J8" s="11" t="s">
        <v>312</v>
      </c>
      <c r="K8" s="11" t="s">
        <v>1291</v>
      </c>
      <c r="L8" s="11" t="s">
        <v>1292</v>
      </c>
      <c r="M8" s="11" t="s">
        <v>315</v>
      </c>
      <c r="N8" s="11" t="s">
        <v>155</v>
      </c>
      <c r="O8" s="11" t="s">
        <v>52</v>
      </c>
      <c r="P8" s="11" t="s">
        <v>1293</v>
      </c>
      <c r="Q8" s="11" t="s">
        <v>1294</v>
      </c>
      <c r="R8" s="11" t="s">
        <v>55</v>
      </c>
      <c r="S8" s="11" t="s">
        <v>318</v>
      </c>
      <c r="T8" s="11" t="s">
        <v>319</v>
      </c>
      <c r="U8" s="11"/>
      <c r="V8" s="11" t="str">
        <f>CONCATENATE(Table22456789[[#This Row],[Disparities Sensitive]]," ",Table22456789[[#This Row],[Patient Reported Outcome]])</f>
        <v xml:space="preserve"> </v>
      </c>
      <c r="W8" s="11"/>
      <c r="X8" s="11"/>
      <c r="Y8" s="11" t="s">
        <v>91</v>
      </c>
      <c r="Z8" s="11" t="s">
        <v>320</v>
      </c>
      <c r="AA8" s="11" t="s">
        <v>321</v>
      </c>
      <c r="AB8" s="50" t="s">
        <v>1533</v>
      </c>
      <c r="AC8" s="52" t="s">
        <v>1631</v>
      </c>
      <c r="AD8" s="51" t="s">
        <v>1632</v>
      </c>
    </row>
    <row r="9" spans="1:30" ht="300" x14ac:dyDescent="0.25">
      <c r="A9" s="11" t="s">
        <v>546</v>
      </c>
      <c r="B9" s="11" t="s">
        <v>414</v>
      </c>
      <c r="C9" s="12" t="s">
        <v>547</v>
      </c>
      <c r="D9" s="11" t="str">
        <f>CONCATENATE(Table22456789[[#This Row],[NQF_measure_number]],CHAR(10),Table22456789[[#This Row],[Endorsement]]," ",Table22456789[[#This Row],[Endorsed Subtype]])</f>
        <v xml:space="preserve">1659
Endorsed </v>
      </c>
      <c r="E9" s="11" t="s">
        <v>107</v>
      </c>
      <c r="F9" s="11"/>
      <c r="G9" s="11" t="s">
        <v>548</v>
      </c>
      <c r="H9" s="11" t="s">
        <v>63</v>
      </c>
      <c r="I9" s="11" t="s">
        <v>32</v>
      </c>
      <c r="J9" s="11" t="s">
        <v>549</v>
      </c>
      <c r="K9" s="11" t="s">
        <v>550</v>
      </c>
      <c r="L9" s="11" t="s">
        <v>551</v>
      </c>
      <c r="M9" s="11" t="s">
        <v>552</v>
      </c>
      <c r="N9" s="11" t="s">
        <v>37</v>
      </c>
      <c r="O9" s="11" t="s">
        <v>52</v>
      </c>
      <c r="P9" s="11" t="s">
        <v>53</v>
      </c>
      <c r="Q9" s="11" t="s">
        <v>1106</v>
      </c>
      <c r="R9" s="11" t="s">
        <v>544</v>
      </c>
      <c r="S9" s="11" t="s">
        <v>553</v>
      </c>
      <c r="T9" s="11" t="s">
        <v>42</v>
      </c>
      <c r="U9" s="11"/>
      <c r="V9" s="11" t="str">
        <f>CONCATENATE(Table22456789[[#This Row],[Disparities Sensitive]]," ",Table22456789[[#This Row],[Patient Reported Outcome]])</f>
        <v xml:space="preserve">Disparities Sensitive </v>
      </c>
      <c r="W9" s="11" t="s">
        <v>22</v>
      </c>
      <c r="X9" s="11"/>
      <c r="Y9" s="11" t="s">
        <v>554</v>
      </c>
      <c r="Z9" s="11" t="s">
        <v>58</v>
      </c>
      <c r="AA9" s="11" t="s">
        <v>385</v>
      </c>
      <c r="AB9" s="50" t="s">
        <v>1533</v>
      </c>
      <c r="AC9" s="52" t="s">
        <v>1631</v>
      </c>
      <c r="AD9" s="51" t="s">
        <v>1632</v>
      </c>
    </row>
    <row r="10" spans="1:30" ht="300" x14ac:dyDescent="0.25">
      <c r="A10" s="11" t="s">
        <v>1107</v>
      </c>
      <c r="B10" s="11" t="s">
        <v>414</v>
      </c>
      <c r="C10" s="12" t="s">
        <v>1295</v>
      </c>
      <c r="D10" s="11" t="str">
        <f>CONCATENATE(Table22456789[[#This Row],[NQF_measure_number]],CHAR(10),Table22456789[[#This Row],[Endorsement]]," ",Table22456789[[#This Row],[Endorsed Subtype]])</f>
        <v xml:space="preserve">N A
Not Endorsed </v>
      </c>
      <c r="E10" s="11" t="s">
        <v>30</v>
      </c>
      <c r="F10" s="11"/>
      <c r="G10" s="11" t="s">
        <v>1296</v>
      </c>
      <c r="H10" s="11" t="s">
        <v>807</v>
      </c>
      <c r="I10" s="11" t="s">
        <v>110</v>
      </c>
      <c r="J10" s="11" t="s">
        <v>1464</v>
      </c>
      <c r="K10" s="11" t="s">
        <v>1297</v>
      </c>
      <c r="L10" s="11" t="s">
        <v>1298</v>
      </c>
      <c r="M10" s="11" t="s">
        <v>1297</v>
      </c>
      <c r="N10" s="11" t="s">
        <v>535</v>
      </c>
      <c r="O10" s="11" t="s">
        <v>38</v>
      </c>
      <c r="P10" s="11" t="s">
        <v>681</v>
      </c>
      <c r="Q10" s="11" t="s">
        <v>1267</v>
      </c>
      <c r="R10" s="11" t="s">
        <v>55</v>
      </c>
      <c r="S10" s="11" t="s">
        <v>1258</v>
      </c>
      <c r="T10" s="11"/>
      <c r="U10" s="11"/>
      <c r="V10" s="11" t="str">
        <f>CONCATENATE(Table22456789[[#This Row],[Disparities Sensitive]]," ",Table22456789[[#This Row],[Patient Reported Outcome]])</f>
        <v xml:space="preserve"> </v>
      </c>
      <c r="W10" s="11"/>
      <c r="X10" s="11"/>
      <c r="Y10" s="11"/>
      <c r="Z10" s="11"/>
      <c r="AA10" s="11"/>
      <c r="AB10" s="50" t="s">
        <v>1558</v>
      </c>
      <c r="AC10" s="53" t="s">
        <v>1559</v>
      </c>
      <c r="AD10" s="51" t="s">
        <v>1633</v>
      </c>
    </row>
    <row r="11" spans="1:30" ht="345" x14ac:dyDescent="0.25">
      <c r="A11" s="11" t="s">
        <v>1107</v>
      </c>
      <c r="B11" s="11" t="s">
        <v>414</v>
      </c>
      <c r="C11" s="12" t="s">
        <v>1299</v>
      </c>
      <c r="D11" s="11" t="str">
        <f>CONCATENATE(Table22456789[[#This Row],[NQF_measure_number]],CHAR(10),Table22456789[[#This Row],[Endorsement]]," ",Table22456789[[#This Row],[Endorsed Subtype]])</f>
        <v xml:space="preserve">N A
Not Endorsed </v>
      </c>
      <c r="E11" s="11" t="s">
        <v>30</v>
      </c>
      <c r="F11" s="11"/>
      <c r="G11" s="11" t="s">
        <v>1300</v>
      </c>
      <c r="H11" s="11" t="s">
        <v>807</v>
      </c>
      <c r="I11" s="11" t="s">
        <v>110</v>
      </c>
      <c r="J11" s="11" t="s">
        <v>1301</v>
      </c>
      <c r="K11" s="11" t="s">
        <v>1302</v>
      </c>
      <c r="L11" s="11" t="s">
        <v>1303</v>
      </c>
      <c r="M11" s="11" t="s">
        <v>1285</v>
      </c>
      <c r="N11" s="11" t="s">
        <v>535</v>
      </c>
      <c r="O11" s="11" t="s">
        <v>208</v>
      </c>
      <c r="P11" s="11" t="s">
        <v>1266</v>
      </c>
      <c r="Q11" s="11" t="s">
        <v>1304</v>
      </c>
      <c r="R11" s="11" t="s">
        <v>55</v>
      </c>
      <c r="S11" s="11" t="s">
        <v>1286</v>
      </c>
      <c r="T11" s="11"/>
      <c r="U11" s="11"/>
      <c r="V11" s="11" t="str">
        <f>CONCATENATE(Table22456789[[#This Row],[Disparities Sensitive]]," ",Table22456789[[#This Row],[Patient Reported Outcome]])</f>
        <v xml:space="preserve"> </v>
      </c>
      <c r="W11" s="11"/>
      <c r="X11" s="11"/>
      <c r="Y11" s="11"/>
      <c r="Z11" s="11"/>
      <c r="AA11" s="11"/>
      <c r="AB11" s="50" t="s">
        <v>1529</v>
      </c>
      <c r="AC11" s="53" t="s">
        <v>1634</v>
      </c>
      <c r="AD11" s="51" t="s">
        <v>1635</v>
      </c>
    </row>
    <row r="12" spans="1:30" ht="409.5" x14ac:dyDescent="0.25">
      <c r="A12" s="11" t="s">
        <v>1305</v>
      </c>
      <c r="B12" s="11" t="s">
        <v>28</v>
      </c>
      <c r="C12" s="12" t="s">
        <v>1306</v>
      </c>
      <c r="D12" s="11" t="str">
        <f>CONCATENATE(Table22456789[[#This Row],[NQF_measure_number]],CHAR(10),Table22456789[[#This Row],[Endorsement]]," ",Table22456789[[#This Row],[Endorsed Subtype]])</f>
        <v xml:space="preserve">0552
Endorsed </v>
      </c>
      <c r="E12" s="11" t="s">
        <v>107</v>
      </c>
      <c r="F12" s="11"/>
      <c r="G12" s="11" t="s">
        <v>1307</v>
      </c>
      <c r="H12" s="11"/>
      <c r="I12" s="11" t="s">
        <v>32</v>
      </c>
      <c r="J12" s="11" t="s">
        <v>1308</v>
      </c>
      <c r="K12" s="11" t="s">
        <v>1309</v>
      </c>
      <c r="L12" s="11" t="s">
        <v>1310</v>
      </c>
      <c r="M12" s="11" t="s">
        <v>1311</v>
      </c>
      <c r="N12" s="11" t="s">
        <v>68</v>
      </c>
      <c r="O12" s="11"/>
      <c r="P12" s="11" t="s">
        <v>1312</v>
      </c>
      <c r="Q12" s="11" t="s">
        <v>1313</v>
      </c>
      <c r="R12" s="11" t="s">
        <v>55</v>
      </c>
      <c r="S12" s="11"/>
      <c r="T12" s="11" t="s">
        <v>1258</v>
      </c>
      <c r="U12" s="11"/>
      <c r="V12" s="11" t="str">
        <f>CONCATENATE(Table22456789[[#This Row],[Disparities Sensitive]]," ",Table22456789[[#This Row],[Patient Reported Outcome]])</f>
        <v xml:space="preserve"> </v>
      </c>
      <c r="W12" s="11"/>
      <c r="X12" s="11"/>
      <c r="Y12" s="11"/>
      <c r="Z12" s="11" t="s">
        <v>1314</v>
      </c>
      <c r="AA12" s="11"/>
      <c r="AB12" s="49"/>
      <c r="AC12" s="52"/>
      <c r="AD12" s="51"/>
    </row>
    <row r="13" spans="1:30" ht="375" x14ac:dyDescent="0.25">
      <c r="A13" s="11" t="s">
        <v>1315</v>
      </c>
      <c r="B13" s="11" t="s">
        <v>28</v>
      </c>
      <c r="C13" s="12" t="s">
        <v>1316</v>
      </c>
      <c r="D13" s="11" t="str">
        <f>CONCATENATE(Table22456789[[#This Row],[NQF_measure_number]],CHAR(10),Table22456789[[#This Row],[Endorsement]]," ",Table22456789[[#This Row],[Endorsed Subtype]])</f>
        <v xml:space="preserve">0557
Endorsed </v>
      </c>
      <c r="E13" s="11" t="s">
        <v>107</v>
      </c>
      <c r="F13" s="11"/>
      <c r="G13" s="11" t="s">
        <v>1317</v>
      </c>
      <c r="H13" s="11"/>
      <c r="I13" s="11" t="s">
        <v>32</v>
      </c>
      <c r="J13" s="11" t="s">
        <v>1318</v>
      </c>
      <c r="K13" s="11" t="s">
        <v>1319</v>
      </c>
      <c r="L13" s="11" t="s">
        <v>1320</v>
      </c>
      <c r="M13" s="11" t="s">
        <v>1321</v>
      </c>
      <c r="N13" s="11" t="s">
        <v>68</v>
      </c>
      <c r="O13" s="11"/>
      <c r="P13" s="11" t="s">
        <v>1312</v>
      </c>
      <c r="Q13" s="11" t="s">
        <v>1313</v>
      </c>
      <c r="R13" s="11" t="s">
        <v>55</v>
      </c>
      <c r="S13" s="11"/>
      <c r="T13" s="11" t="s">
        <v>1258</v>
      </c>
      <c r="U13" s="11"/>
      <c r="V13" s="11" t="str">
        <f>CONCATENATE(Table22456789[[#This Row],[Disparities Sensitive]]," ",Table22456789[[#This Row],[Patient Reported Outcome]])</f>
        <v xml:space="preserve"> </v>
      </c>
      <c r="W13" s="11"/>
      <c r="X13" s="11"/>
      <c r="Y13" s="11" t="s">
        <v>212</v>
      </c>
      <c r="Z13" s="11" t="s">
        <v>1314</v>
      </c>
      <c r="AA13" s="11"/>
      <c r="AB13" s="49"/>
      <c r="AC13" s="52"/>
      <c r="AD13" s="51"/>
    </row>
    <row r="14" spans="1:30" ht="375" x14ac:dyDescent="0.25">
      <c r="A14" s="11" t="s">
        <v>1322</v>
      </c>
      <c r="B14" s="11" t="s">
        <v>28</v>
      </c>
      <c r="C14" s="12" t="s">
        <v>1323</v>
      </c>
      <c r="D14" s="11" t="str">
        <f>CONCATENATE(Table22456789[[#This Row],[NQF_measure_number]],CHAR(10),Table22456789[[#This Row],[Endorsement]]," ",Table22456789[[#This Row],[Endorsed Subtype]])</f>
        <v xml:space="preserve">0558
Endorsed </v>
      </c>
      <c r="E14" s="11" t="s">
        <v>107</v>
      </c>
      <c r="F14" s="11"/>
      <c r="G14" s="11" t="s">
        <v>1324</v>
      </c>
      <c r="H14" s="11"/>
      <c r="I14" s="11" t="s">
        <v>32</v>
      </c>
      <c r="J14" s="11" t="s">
        <v>1325</v>
      </c>
      <c r="K14" s="11" t="s">
        <v>1326</v>
      </c>
      <c r="L14" s="11" t="s">
        <v>1320</v>
      </c>
      <c r="M14" s="11" t="s">
        <v>1321</v>
      </c>
      <c r="N14" s="11" t="s">
        <v>68</v>
      </c>
      <c r="O14" s="11"/>
      <c r="P14" s="11" t="s">
        <v>1312</v>
      </c>
      <c r="Q14" s="11" t="s">
        <v>1313</v>
      </c>
      <c r="R14" s="11" t="s">
        <v>55</v>
      </c>
      <c r="S14" s="11"/>
      <c r="T14" s="11" t="s">
        <v>1258</v>
      </c>
      <c r="U14" s="11"/>
      <c r="V14" s="11" t="str">
        <f>CONCATENATE(Table22456789[[#This Row],[Disparities Sensitive]]," ",Table22456789[[#This Row],[Patient Reported Outcome]])</f>
        <v xml:space="preserve"> </v>
      </c>
      <c r="W14" s="11"/>
      <c r="X14" s="11"/>
      <c r="Y14" s="11" t="s">
        <v>212</v>
      </c>
      <c r="Z14" s="11" t="s">
        <v>1314</v>
      </c>
      <c r="AA14" s="11"/>
      <c r="AB14" s="49"/>
      <c r="AC14" s="52"/>
      <c r="AD14" s="51"/>
    </row>
    <row r="15" spans="1:30" ht="330" x14ac:dyDescent="0.25">
      <c r="A15" s="11" t="s">
        <v>1327</v>
      </c>
      <c r="B15" s="11" t="s">
        <v>28</v>
      </c>
      <c r="C15" s="12" t="s">
        <v>1328</v>
      </c>
      <c r="D15" s="11" t="str">
        <f>CONCATENATE(Table22456789[[#This Row],[NQF_measure_number]],CHAR(10),Table22456789[[#This Row],[Endorsement]]," ",Table22456789[[#This Row],[Endorsed Subtype]])</f>
        <v xml:space="preserve">0560
Endorsed </v>
      </c>
      <c r="E15" s="11" t="s">
        <v>107</v>
      </c>
      <c r="F15" s="11"/>
      <c r="G15" s="11" t="s">
        <v>1329</v>
      </c>
      <c r="H15" s="11"/>
      <c r="I15" s="11" t="s">
        <v>32</v>
      </c>
      <c r="J15" s="11" t="s">
        <v>1330</v>
      </c>
      <c r="K15" s="11" t="s">
        <v>1331</v>
      </c>
      <c r="L15" s="11" t="s">
        <v>1332</v>
      </c>
      <c r="M15" s="11" t="s">
        <v>1333</v>
      </c>
      <c r="N15" s="11" t="s">
        <v>68</v>
      </c>
      <c r="O15" s="11"/>
      <c r="P15" s="11" t="s">
        <v>1312</v>
      </c>
      <c r="Q15" s="11" t="s">
        <v>1313</v>
      </c>
      <c r="R15" s="11" t="s">
        <v>55</v>
      </c>
      <c r="S15" s="11"/>
      <c r="T15" s="11" t="s">
        <v>1258</v>
      </c>
      <c r="U15" s="11"/>
      <c r="V15" s="11" t="str">
        <f>CONCATENATE(Table22456789[[#This Row],[Disparities Sensitive]]," ",Table22456789[[#This Row],[Patient Reported Outcome]])</f>
        <v xml:space="preserve"> </v>
      </c>
      <c r="W15" s="11"/>
      <c r="X15" s="11"/>
      <c r="Y15" s="11"/>
      <c r="Z15" s="11" t="s">
        <v>1314</v>
      </c>
      <c r="AA15" s="11"/>
      <c r="AB15" s="49"/>
      <c r="AC15" s="52"/>
      <c r="AD15" s="51"/>
    </row>
    <row r="16" spans="1:30" ht="409.5" x14ac:dyDescent="0.25">
      <c r="A16" s="11" t="s">
        <v>1334</v>
      </c>
      <c r="B16" s="11" t="s">
        <v>28</v>
      </c>
      <c r="C16" s="12" t="s">
        <v>1335</v>
      </c>
      <c r="D16" s="11" t="str">
        <f>CONCATENATE(Table22456789[[#This Row],[NQF_measure_number]],CHAR(10),Table22456789[[#This Row],[Endorsement]]," ",Table22456789[[#This Row],[Endorsed Subtype]])</f>
        <v xml:space="preserve">0576
Endorsed </v>
      </c>
      <c r="E16" s="11" t="s">
        <v>107</v>
      </c>
      <c r="F16" s="11"/>
      <c r="G16" s="11" t="s">
        <v>1336</v>
      </c>
      <c r="H16" s="11" t="s">
        <v>63</v>
      </c>
      <c r="I16" s="11" t="s">
        <v>32</v>
      </c>
      <c r="J16" s="11" t="s">
        <v>1337</v>
      </c>
      <c r="K16" s="11" t="s">
        <v>1338</v>
      </c>
      <c r="L16" s="11" t="s">
        <v>1339</v>
      </c>
      <c r="M16" s="11" t="s">
        <v>1340</v>
      </c>
      <c r="N16" s="11" t="s">
        <v>1341</v>
      </c>
      <c r="O16" s="11" t="s">
        <v>52</v>
      </c>
      <c r="P16" s="11" t="s">
        <v>1342</v>
      </c>
      <c r="Q16" s="11" t="s">
        <v>1343</v>
      </c>
      <c r="R16" s="11" t="s">
        <v>1344</v>
      </c>
      <c r="S16" s="11" t="s">
        <v>1345</v>
      </c>
      <c r="T16" s="11" t="s">
        <v>1346</v>
      </c>
      <c r="U16" s="11" t="s">
        <v>1347</v>
      </c>
      <c r="V16" s="11" t="str">
        <f>CONCATENATE(Table22456789[[#This Row],[Disparities Sensitive]]," ",Table22456789[[#This Row],[Patient Reported Outcome]])</f>
        <v xml:space="preserve"> </v>
      </c>
      <c r="W16" s="11"/>
      <c r="X16" s="11"/>
      <c r="Y16" s="11" t="s">
        <v>212</v>
      </c>
      <c r="Z16" s="11"/>
      <c r="AA16" s="11" t="s">
        <v>1348</v>
      </c>
      <c r="AB16" s="49"/>
      <c r="AC16" s="52"/>
      <c r="AD16" s="51"/>
    </row>
    <row r="17" spans="1:30" ht="270" x14ac:dyDescent="0.25">
      <c r="A17" s="11" t="s">
        <v>1349</v>
      </c>
      <c r="B17" s="11" t="s">
        <v>28</v>
      </c>
      <c r="C17" s="12" t="s">
        <v>1350</v>
      </c>
      <c r="D17" s="11" t="str">
        <f>CONCATENATE(Table22456789[[#This Row],[NQF_measure_number]],CHAR(10),Table22456789[[#This Row],[Endorsement]]," ",Table22456789[[#This Row],[Endorsed Subtype]])</f>
        <v xml:space="preserve">0640
Endorsed </v>
      </c>
      <c r="E17" s="11" t="s">
        <v>107</v>
      </c>
      <c r="F17" s="11"/>
      <c r="G17" s="11" t="s">
        <v>1351</v>
      </c>
      <c r="H17" s="11"/>
      <c r="I17" s="11" t="s">
        <v>32</v>
      </c>
      <c r="J17" s="11" t="s">
        <v>1352</v>
      </c>
      <c r="K17" s="11" t="s">
        <v>1353</v>
      </c>
      <c r="L17" s="11" t="s">
        <v>1354</v>
      </c>
      <c r="M17" s="11" t="s">
        <v>1355</v>
      </c>
      <c r="N17" s="11" t="s">
        <v>68</v>
      </c>
      <c r="O17" s="11"/>
      <c r="P17" s="11" t="s">
        <v>1312</v>
      </c>
      <c r="Q17" s="11" t="s">
        <v>1313</v>
      </c>
      <c r="R17" s="11" t="s">
        <v>55</v>
      </c>
      <c r="S17" s="11"/>
      <c r="T17" s="11" t="s">
        <v>1258</v>
      </c>
      <c r="U17" s="11"/>
      <c r="V17" s="11" t="str">
        <f>CONCATENATE(Table22456789[[#This Row],[Disparities Sensitive]]," ",Table22456789[[#This Row],[Patient Reported Outcome]])</f>
        <v xml:space="preserve"> </v>
      </c>
      <c r="W17" s="11"/>
      <c r="X17" s="11"/>
      <c r="Y17" s="11" t="s">
        <v>554</v>
      </c>
      <c r="Z17" s="11" t="s">
        <v>1314</v>
      </c>
      <c r="AA17" s="11" t="s">
        <v>293</v>
      </c>
      <c r="AB17" s="49"/>
      <c r="AC17" s="52"/>
      <c r="AD17" s="51"/>
    </row>
    <row r="18" spans="1:30" ht="255" x14ac:dyDescent="0.25">
      <c r="A18" s="11" t="s">
        <v>1356</v>
      </c>
      <c r="B18" s="11" t="s">
        <v>28</v>
      </c>
      <c r="C18" s="12" t="s">
        <v>1357</v>
      </c>
      <c r="D18" s="11" t="str">
        <f>CONCATENATE(Table22456789[[#This Row],[NQF_measure_number]],CHAR(10),Table22456789[[#This Row],[Endorsement]]," ",Table22456789[[#This Row],[Endorsed Subtype]])</f>
        <v xml:space="preserve">0641
Endorsed </v>
      </c>
      <c r="E18" s="11" t="s">
        <v>107</v>
      </c>
      <c r="F18" s="11"/>
      <c r="G18" s="11" t="s">
        <v>1358</v>
      </c>
      <c r="H18" s="11"/>
      <c r="I18" s="11" t="s">
        <v>32</v>
      </c>
      <c r="J18" s="11" t="s">
        <v>1359</v>
      </c>
      <c r="K18" s="11" t="s">
        <v>1360</v>
      </c>
      <c r="L18" s="11" t="s">
        <v>1354</v>
      </c>
      <c r="M18" s="11" t="s">
        <v>1355</v>
      </c>
      <c r="N18" s="11" t="s">
        <v>68</v>
      </c>
      <c r="O18" s="11"/>
      <c r="P18" s="11" t="s">
        <v>1312</v>
      </c>
      <c r="Q18" s="11" t="s">
        <v>1313</v>
      </c>
      <c r="R18" s="11" t="s">
        <v>55</v>
      </c>
      <c r="S18" s="11"/>
      <c r="T18" s="11" t="s">
        <v>1258</v>
      </c>
      <c r="U18" s="11"/>
      <c r="V18" s="11" t="str">
        <f>CONCATENATE(Table22456789[[#This Row],[Disparities Sensitive]]," ",Table22456789[[#This Row],[Patient Reported Outcome]])</f>
        <v xml:space="preserve"> </v>
      </c>
      <c r="W18" s="11"/>
      <c r="X18" s="11"/>
      <c r="Y18" s="11" t="s">
        <v>554</v>
      </c>
      <c r="Z18" s="11" t="s">
        <v>1314</v>
      </c>
      <c r="AA18" s="11"/>
      <c r="AB18" s="49"/>
      <c r="AC18" s="52"/>
      <c r="AD18" s="51"/>
    </row>
    <row r="19" spans="1:30" ht="345" x14ac:dyDescent="0.25">
      <c r="A19" s="11" t="s">
        <v>1361</v>
      </c>
      <c r="B19" s="11" t="s">
        <v>28</v>
      </c>
      <c r="C19" s="12" t="s">
        <v>1362</v>
      </c>
      <c r="D19" s="11" t="str">
        <f>CONCATENATE(Table22456789[[#This Row],[NQF_measure_number]],CHAR(10),Table22456789[[#This Row],[Endorsement]]," ",Table22456789[[#This Row],[Endorsed Subtype]])</f>
        <v xml:space="preserve">1661
Not Endorsed </v>
      </c>
      <c r="E19" s="11" t="s">
        <v>30</v>
      </c>
      <c r="F19" s="11"/>
      <c r="G19" s="11" t="s">
        <v>1363</v>
      </c>
      <c r="H19" s="11"/>
      <c r="I19" s="11" t="s">
        <v>32</v>
      </c>
      <c r="J19" s="11" t="s">
        <v>1364</v>
      </c>
      <c r="K19" s="11" t="s">
        <v>1365</v>
      </c>
      <c r="L19" s="11" t="s">
        <v>1366</v>
      </c>
      <c r="M19" s="11" t="s">
        <v>1367</v>
      </c>
      <c r="N19" s="11" t="s">
        <v>68</v>
      </c>
      <c r="O19" s="11"/>
      <c r="P19" s="11"/>
      <c r="Q19" s="11"/>
      <c r="R19" s="11"/>
      <c r="S19" s="11"/>
      <c r="T19" s="11" t="s">
        <v>1258</v>
      </c>
      <c r="U19" s="11"/>
      <c r="V19" s="11" t="str">
        <f>CONCATENATE(Table22456789[[#This Row],[Disparities Sensitive]]," ",Table22456789[[#This Row],[Patient Reported Outcome]])</f>
        <v xml:space="preserve"> </v>
      </c>
      <c r="W19" s="11"/>
      <c r="X19" s="11"/>
      <c r="Y19" s="11"/>
      <c r="Z19" s="11" t="s">
        <v>673</v>
      </c>
      <c r="AA19" s="11" t="s">
        <v>1368</v>
      </c>
      <c r="AB19" s="48"/>
      <c r="AC19" s="47"/>
      <c r="AD19" s="46"/>
    </row>
  </sheetData>
  <printOptions headings="1" gridLines="1"/>
  <pageMargins left="0.25" right="0.25" top="0.75" bottom="0.75" header="0.3" footer="0.3"/>
  <pageSetup scale="32" fitToHeight="0" orientation="landscape" verticalDpi="0" r:id="rId1"/>
  <headerFooter>
    <oddHeader>&amp;CMeasures Under Consideration and Finalized: Inpatient Psychiatric Facility Quality Reporting</oddHeader>
    <oddFooter>&amp;C2013 MAP Pre-Rulemaking&amp;R&amp;P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6"/>
  <sheetViews>
    <sheetView topLeftCell="P1" zoomScale="70" zoomScaleNormal="70" workbookViewId="0">
      <selection activeCell="AD1" sqref="AD1:AF1"/>
    </sheetView>
  </sheetViews>
  <sheetFormatPr defaultRowHeight="15" x14ac:dyDescent="0.25"/>
  <cols>
    <col min="1" max="2" width="27.42578125" style="6" hidden="1" customWidth="1"/>
    <col min="3" max="4" width="11.7109375" style="6" customWidth="1"/>
    <col min="5" max="5" width="19.28515625" style="6" customWidth="1"/>
    <col min="6" max="6" width="15" style="6" hidden="1" customWidth="1"/>
    <col min="7" max="7" width="19.140625" style="6" hidden="1" customWidth="1"/>
    <col min="8" max="8" width="16.5703125" style="6" customWidth="1"/>
    <col min="9" max="9" width="19.140625" style="6" customWidth="1"/>
    <col min="10" max="10" width="15.85546875" style="6" customWidth="1"/>
    <col min="11" max="14" width="22.85546875" style="6" customWidth="1"/>
    <col min="15" max="19" width="12.28515625" style="6" customWidth="1"/>
    <col min="20" max="22" width="20" style="6" customWidth="1"/>
    <col min="23" max="23" width="21.140625" style="6" customWidth="1"/>
    <col min="24" max="24" width="21.140625" style="6" hidden="1" customWidth="1"/>
    <col min="25" max="25" width="26.85546875" style="6" hidden="1" customWidth="1"/>
    <col min="26" max="26" width="25.140625" style="6" customWidth="1"/>
    <col min="27" max="28" width="20.7109375" style="6" customWidth="1"/>
    <col min="29" max="29" width="14.42578125" style="6" customWidth="1"/>
    <col min="30" max="32" width="14.42578125" style="54" customWidth="1"/>
    <col min="33" max="16384" width="9.140625" style="6"/>
  </cols>
  <sheetData>
    <row r="1" spans="1:32" ht="55.5" customHeight="1" x14ac:dyDescent="0.25">
      <c r="A1" s="10" t="s">
        <v>0</v>
      </c>
      <c r="B1" s="10" t="s">
        <v>1458</v>
      </c>
      <c r="C1" s="5" t="s">
        <v>1369</v>
      </c>
      <c r="D1" s="5" t="s">
        <v>2</v>
      </c>
      <c r="E1" s="5" t="s">
        <v>3</v>
      </c>
      <c r="F1" s="5" t="s">
        <v>4</v>
      </c>
      <c r="G1" s="5" t="s">
        <v>5</v>
      </c>
      <c r="H1" s="5" t="s">
        <v>6</v>
      </c>
      <c r="I1" s="5" t="s">
        <v>7</v>
      </c>
      <c r="J1" s="5" t="s">
        <v>8</v>
      </c>
      <c r="K1" s="5" t="s">
        <v>1092</v>
      </c>
      <c r="L1" s="5" t="s">
        <v>10</v>
      </c>
      <c r="M1" s="5" t="s">
        <v>11</v>
      </c>
      <c r="N1" s="5" t="s">
        <v>1370</v>
      </c>
      <c r="O1" s="5" t="s">
        <v>13</v>
      </c>
      <c r="P1" s="5" t="s">
        <v>14</v>
      </c>
      <c r="Q1" s="5" t="s">
        <v>15</v>
      </c>
      <c r="R1" s="5" t="s">
        <v>16</v>
      </c>
      <c r="S1" s="5" t="s">
        <v>17</v>
      </c>
      <c r="T1" s="5" t="s">
        <v>18</v>
      </c>
      <c r="U1" s="5" t="s">
        <v>19</v>
      </c>
      <c r="V1" s="5" t="s">
        <v>20</v>
      </c>
      <c r="W1" s="5" t="s">
        <v>1371</v>
      </c>
      <c r="X1" s="5" t="s">
        <v>22</v>
      </c>
      <c r="Y1" s="5" t="s">
        <v>23</v>
      </c>
      <c r="Z1" s="5" t="s">
        <v>24</v>
      </c>
      <c r="AA1" s="5" t="s">
        <v>25</v>
      </c>
      <c r="AB1" s="5" t="s">
        <v>26</v>
      </c>
      <c r="AC1" s="5" t="s">
        <v>1372</v>
      </c>
      <c r="AD1" s="2" t="s">
        <v>1539</v>
      </c>
      <c r="AE1" s="2" t="s">
        <v>1540</v>
      </c>
      <c r="AF1" s="2" t="s">
        <v>1541</v>
      </c>
    </row>
    <row r="2" spans="1:32" ht="210" x14ac:dyDescent="0.25">
      <c r="A2" s="11" t="s">
        <v>1107</v>
      </c>
      <c r="B2" s="11">
        <v>1</v>
      </c>
      <c r="C2" s="11" t="s">
        <v>414</v>
      </c>
      <c r="D2" s="11" t="s">
        <v>683</v>
      </c>
      <c r="E2" s="11" t="str">
        <f>CONCATENATE(Table2245678910[[#This Row],[NQF_measure_number]],CHAR(10),Table2245678910[[#This Row],[Endorsement]]," ",Table2245678910[[#This Row],[Endorsed Subtype]])</f>
        <v xml:space="preserve">N A
Not Endorsed </v>
      </c>
      <c r="F2" s="11" t="s">
        <v>30</v>
      </c>
      <c r="G2" s="11"/>
      <c r="H2" s="11" t="s">
        <v>684</v>
      </c>
      <c r="I2" s="11" t="s">
        <v>676</v>
      </c>
      <c r="J2" s="11" t="s">
        <v>685</v>
      </c>
      <c r="K2" s="11" t="s">
        <v>686</v>
      </c>
      <c r="L2" s="11" t="s">
        <v>687</v>
      </c>
      <c r="M2" s="11" t="s">
        <v>1455</v>
      </c>
      <c r="N2" s="11" t="s">
        <v>689</v>
      </c>
      <c r="O2" s="11" t="s">
        <v>1456</v>
      </c>
      <c r="P2" s="11" t="s">
        <v>80</v>
      </c>
      <c r="Q2" s="11" t="s">
        <v>681</v>
      </c>
      <c r="R2" s="11" t="s">
        <v>1106</v>
      </c>
      <c r="S2" s="11" t="s">
        <v>55</v>
      </c>
      <c r="T2" s="11" t="s">
        <v>691</v>
      </c>
      <c r="U2" s="11"/>
      <c r="V2" s="11"/>
      <c r="W2" s="11" t="str">
        <f>CONCATENATE(Table2245678910[[#This Row],[Disparities Sensitive]]," ",Table2245678910[[#This Row],[Patient Reported Outcome]])</f>
        <v xml:space="preserve"> </v>
      </c>
      <c r="X2" s="11"/>
      <c r="Y2" s="11"/>
      <c r="Z2" s="11"/>
      <c r="AA2" s="11"/>
      <c r="AB2" s="11"/>
      <c r="AC2" s="11"/>
      <c r="AD2" s="42" t="s">
        <v>1533</v>
      </c>
      <c r="AE2" s="45" t="s">
        <v>1535</v>
      </c>
      <c r="AF2" s="43" t="s">
        <v>1636</v>
      </c>
    </row>
    <row r="3" spans="1:32" ht="240" x14ac:dyDescent="0.25">
      <c r="A3" s="11" t="s">
        <v>1107</v>
      </c>
      <c r="B3" s="11">
        <v>2</v>
      </c>
      <c r="C3" s="11" t="s">
        <v>414</v>
      </c>
      <c r="D3" s="11" t="s">
        <v>692</v>
      </c>
      <c r="E3" s="11" t="str">
        <f>CONCATENATE(Table2245678910[[#This Row],[NQF_measure_number]],CHAR(10),Table2245678910[[#This Row],[Endorsement]]," ",Table2245678910[[#This Row],[Endorsed Subtype]])</f>
        <v xml:space="preserve">N A
Not Endorsed </v>
      </c>
      <c r="F3" s="11" t="s">
        <v>30</v>
      </c>
      <c r="G3" s="11"/>
      <c r="H3" s="11" t="s">
        <v>693</v>
      </c>
      <c r="I3" s="11" t="s">
        <v>676</v>
      </c>
      <c r="J3" s="11" t="s">
        <v>685</v>
      </c>
      <c r="K3" s="11" t="s">
        <v>694</v>
      </c>
      <c r="L3" s="11" t="s">
        <v>1457</v>
      </c>
      <c r="M3" s="11" t="s">
        <v>696</v>
      </c>
      <c r="N3" s="11" t="s">
        <v>697</v>
      </c>
      <c r="O3" s="11" t="s">
        <v>1456</v>
      </c>
      <c r="P3" s="11" t="s">
        <v>80</v>
      </c>
      <c r="Q3" s="11" t="s">
        <v>681</v>
      </c>
      <c r="R3" s="11" t="s">
        <v>1106</v>
      </c>
      <c r="S3" s="11" t="s">
        <v>55</v>
      </c>
      <c r="T3" s="11" t="s">
        <v>691</v>
      </c>
      <c r="U3" s="11"/>
      <c r="V3" s="11"/>
      <c r="W3" s="11" t="str">
        <f>CONCATENATE(Table2245678910[[#This Row],[Disparities Sensitive]]," ",Table2245678910[[#This Row],[Patient Reported Outcome]])</f>
        <v xml:space="preserve"> </v>
      </c>
      <c r="X3" s="11"/>
      <c r="Y3" s="11"/>
      <c r="Z3" s="11"/>
      <c r="AA3" s="11"/>
      <c r="AB3" s="11"/>
      <c r="AC3" s="11"/>
      <c r="AD3" s="42" t="s">
        <v>1533</v>
      </c>
      <c r="AE3" s="45" t="s">
        <v>1535</v>
      </c>
      <c r="AF3" s="43" t="s">
        <v>1636</v>
      </c>
    </row>
    <row r="4" spans="1:32" ht="255" x14ac:dyDescent="0.25">
      <c r="A4" s="11" t="s">
        <v>424</v>
      </c>
      <c r="B4" s="11">
        <v>3</v>
      </c>
      <c r="C4" s="11" t="s">
        <v>414</v>
      </c>
      <c r="D4" s="11" t="s">
        <v>425</v>
      </c>
      <c r="E4" s="11" t="str">
        <f>CONCATENATE(Table2245678910[[#This Row],[NQF_measure_number]],CHAR(10),Table2245678910[[#This Row],[Endorsement]]," ",Table2245678910[[#This Row],[Endorsed Subtype]])</f>
        <v xml:space="preserve">0475
Endorsed </v>
      </c>
      <c r="F4" s="11" t="s">
        <v>107</v>
      </c>
      <c r="G4" s="11"/>
      <c r="H4" s="11" t="s">
        <v>426</v>
      </c>
      <c r="I4" s="11" t="s">
        <v>63</v>
      </c>
      <c r="J4" s="11" t="s">
        <v>32</v>
      </c>
      <c r="K4" s="11" t="s">
        <v>1409</v>
      </c>
      <c r="L4" s="11" t="s">
        <v>1410</v>
      </c>
      <c r="M4" s="11" t="s">
        <v>1411</v>
      </c>
      <c r="N4" s="11" t="s">
        <v>1412</v>
      </c>
      <c r="O4" s="11" t="s">
        <v>155</v>
      </c>
      <c r="P4" s="11" t="s">
        <v>52</v>
      </c>
      <c r="Q4" s="11" t="s">
        <v>431</v>
      </c>
      <c r="R4" s="11" t="s">
        <v>1096</v>
      </c>
      <c r="S4" s="11" t="s">
        <v>1413</v>
      </c>
      <c r="T4" s="11" t="s">
        <v>433</v>
      </c>
      <c r="U4" s="11"/>
      <c r="V4" s="11"/>
      <c r="W4" s="11" t="str">
        <f>CONCATENATE(Table2245678910[[#This Row],[Disparities Sensitive]]," ",Table2245678910[[#This Row],[Patient Reported Outcome]])</f>
        <v xml:space="preserve"> </v>
      </c>
      <c r="X4" s="11"/>
      <c r="Y4" s="11"/>
      <c r="Z4" s="11"/>
      <c r="AA4" s="11"/>
      <c r="AB4" s="11"/>
      <c r="AC4" s="11"/>
      <c r="AD4" s="42" t="s">
        <v>1533</v>
      </c>
      <c r="AE4" s="44" t="s">
        <v>1588</v>
      </c>
      <c r="AF4" s="43" t="s">
        <v>1636</v>
      </c>
    </row>
    <row r="5" spans="1:32" ht="300" x14ac:dyDescent="0.25">
      <c r="A5" s="11" t="s">
        <v>546</v>
      </c>
      <c r="B5" s="11">
        <v>4</v>
      </c>
      <c r="C5" s="11" t="s">
        <v>414</v>
      </c>
      <c r="D5" s="11" t="s">
        <v>547</v>
      </c>
      <c r="E5" s="11" t="str">
        <f>CONCATENATE(Table2245678910[[#This Row],[NQF_measure_number]],CHAR(10),Table2245678910[[#This Row],[Endorsement]]," ",Table2245678910[[#This Row],[Endorsed Subtype]])</f>
        <v xml:space="preserve">1659
Endorsed </v>
      </c>
      <c r="F5" s="11" t="s">
        <v>107</v>
      </c>
      <c r="G5" s="11"/>
      <c r="H5" s="11" t="s">
        <v>548</v>
      </c>
      <c r="I5" s="11" t="s">
        <v>63</v>
      </c>
      <c r="J5" s="11" t="s">
        <v>32</v>
      </c>
      <c r="K5" s="11" t="s">
        <v>549</v>
      </c>
      <c r="L5" s="11" t="s">
        <v>550</v>
      </c>
      <c r="M5" s="11" t="s">
        <v>551</v>
      </c>
      <c r="N5" s="11" t="s">
        <v>552</v>
      </c>
      <c r="O5" s="11" t="s">
        <v>37</v>
      </c>
      <c r="P5" s="11" t="s">
        <v>52</v>
      </c>
      <c r="Q5" s="11" t="s">
        <v>53</v>
      </c>
      <c r="R5" s="11" t="s">
        <v>1106</v>
      </c>
      <c r="S5" s="11" t="s">
        <v>544</v>
      </c>
      <c r="T5" s="11" t="s">
        <v>553</v>
      </c>
      <c r="U5" s="11" t="s">
        <v>42</v>
      </c>
      <c r="V5" s="11"/>
      <c r="W5" s="11" t="str">
        <f>CONCATENATE(Table2245678910[[#This Row],[Disparities Sensitive]]," ",Table2245678910[[#This Row],[Patient Reported Outcome]])</f>
        <v xml:space="preserve">Disparities Sensitive </v>
      </c>
      <c r="X5" s="11" t="s">
        <v>22</v>
      </c>
      <c r="Y5" s="11"/>
      <c r="Z5" s="11" t="s">
        <v>554</v>
      </c>
      <c r="AA5" s="11" t="s">
        <v>58</v>
      </c>
      <c r="AB5" s="11" t="s">
        <v>385</v>
      </c>
      <c r="AC5" s="11"/>
      <c r="AD5" s="42" t="s">
        <v>1533</v>
      </c>
      <c r="AE5" s="44" t="s">
        <v>1588</v>
      </c>
      <c r="AF5" s="43" t="s">
        <v>1636</v>
      </c>
    </row>
    <row r="6" spans="1:32" ht="409.5" x14ac:dyDescent="0.25">
      <c r="A6" s="11" t="s">
        <v>1107</v>
      </c>
      <c r="B6" s="11">
        <v>5</v>
      </c>
      <c r="C6" s="11" t="s">
        <v>414</v>
      </c>
      <c r="D6" s="11" t="s">
        <v>704</v>
      </c>
      <c r="E6" s="11" t="str">
        <f>CONCATENATE(Table2245678910[[#This Row],[NQF_measure_number]],CHAR(10),Table2245678910[[#This Row],[Endorsement]]," ",Table2245678910[[#This Row],[Endorsed Subtype]])</f>
        <v xml:space="preserve">N A
Not Endorsed </v>
      </c>
      <c r="F6" s="11" t="s">
        <v>30</v>
      </c>
      <c r="G6" s="11"/>
      <c r="H6" s="11" t="s">
        <v>705</v>
      </c>
      <c r="I6" s="11" t="s">
        <v>63</v>
      </c>
      <c r="J6" s="11" t="s">
        <v>134</v>
      </c>
      <c r="K6" s="11" t="s">
        <v>706</v>
      </c>
      <c r="L6" s="11" t="s">
        <v>707</v>
      </c>
      <c r="M6" s="11" t="s">
        <v>708</v>
      </c>
      <c r="N6" s="11" t="s">
        <v>709</v>
      </c>
      <c r="O6" s="11" t="s">
        <v>535</v>
      </c>
      <c r="P6" s="11" t="s">
        <v>80</v>
      </c>
      <c r="Q6" s="11" t="s">
        <v>681</v>
      </c>
      <c r="R6" s="11" t="s">
        <v>710</v>
      </c>
      <c r="S6" s="11" t="s">
        <v>55</v>
      </c>
      <c r="T6" s="11" t="s">
        <v>691</v>
      </c>
      <c r="U6" s="11"/>
      <c r="V6" s="11"/>
      <c r="W6" s="11" t="str">
        <f>CONCATENATE(Table2245678910[[#This Row],[Disparities Sensitive]]," ",Table2245678910[[#This Row],[Patient Reported Outcome]])</f>
        <v xml:space="preserve"> </v>
      </c>
      <c r="X6" s="11"/>
      <c r="Y6" s="11"/>
      <c r="Z6" s="11"/>
      <c r="AA6" s="11"/>
      <c r="AB6" s="11"/>
      <c r="AC6" s="11"/>
      <c r="AD6" s="42" t="s">
        <v>1533</v>
      </c>
      <c r="AE6" s="45" t="s">
        <v>1534</v>
      </c>
      <c r="AF6" s="43" t="s">
        <v>1636</v>
      </c>
    </row>
    <row r="7" spans="1:32" ht="409.5" x14ac:dyDescent="0.25">
      <c r="A7" s="11" t="s">
        <v>1423</v>
      </c>
      <c r="B7" s="11"/>
      <c r="C7" s="11" t="s">
        <v>414</v>
      </c>
      <c r="D7" s="11" t="s">
        <v>1424</v>
      </c>
      <c r="E7" s="11" t="str">
        <f>CONCATENATE(Table2245678910[[#This Row],[NQF_measure_number]],CHAR(10),Table2245678910[[#This Row],[Endorsement]]," ",Table2245678910[[#This Row],[Endorsed Subtype]])</f>
        <v xml:space="preserve">0500
Endorsed </v>
      </c>
      <c r="F7" s="11" t="s">
        <v>107</v>
      </c>
      <c r="G7" s="11"/>
      <c r="H7" s="11" t="s">
        <v>1425</v>
      </c>
      <c r="I7" s="11" t="s">
        <v>63</v>
      </c>
      <c r="J7" s="11" t="s">
        <v>226</v>
      </c>
      <c r="K7" s="11" t="s">
        <v>1426</v>
      </c>
      <c r="L7" s="11" t="s">
        <v>1427</v>
      </c>
      <c r="M7" s="11" t="s">
        <v>1428</v>
      </c>
      <c r="N7" s="11" t="s">
        <v>1429</v>
      </c>
      <c r="O7" s="11" t="s">
        <v>1430</v>
      </c>
      <c r="P7" s="11" t="s">
        <v>52</v>
      </c>
      <c r="Q7" s="11" t="s">
        <v>1431</v>
      </c>
      <c r="R7" s="11" t="s">
        <v>441</v>
      </c>
      <c r="S7" s="11" t="s">
        <v>857</v>
      </c>
      <c r="T7" s="11" t="s">
        <v>1381</v>
      </c>
      <c r="U7" s="11"/>
      <c r="V7" s="11" t="s">
        <v>90</v>
      </c>
      <c r="W7" s="11" t="str">
        <f>CONCATENATE(Table2245678910[[#This Row],[Disparities Sensitive]]," ",Table2245678910[[#This Row],[Patient Reported Outcome]])</f>
        <v xml:space="preserve"> </v>
      </c>
      <c r="X7" s="11"/>
      <c r="Y7" s="11"/>
      <c r="Z7" s="11" t="s">
        <v>91</v>
      </c>
      <c r="AA7" s="11"/>
      <c r="AB7" s="11" t="s">
        <v>1432</v>
      </c>
      <c r="AC7" s="11"/>
      <c r="AD7" s="42" t="s">
        <v>1533</v>
      </c>
      <c r="AE7" s="44" t="s">
        <v>1588</v>
      </c>
      <c r="AF7" s="43" t="s">
        <v>1637</v>
      </c>
    </row>
    <row r="8" spans="1:32" ht="330" x14ac:dyDescent="0.25">
      <c r="A8" s="11" t="s">
        <v>1373</v>
      </c>
      <c r="B8" s="11"/>
      <c r="C8" s="11" t="s">
        <v>28</v>
      </c>
      <c r="D8" s="11" t="s">
        <v>1374</v>
      </c>
      <c r="E8" s="11" t="str">
        <f>CONCATENATE(Table2245678910[[#This Row],[NQF_measure_number]],CHAR(10),Table2245678910[[#This Row],[Endorsement]]," ",Table2245678910[[#This Row],[Endorsed Subtype]])</f>
        <v xml:space="preserve">0338
Not Endorsed </v>
      </c>
      <c r="F8" s="11" t="s">
        <v>30</v>
      </c>
      <c r="G8" s="11"/>
      <c r="H8" s="11" t="s">
        <v>1375</v>
      </c>
      <c r="I8" s="11"/>
      <c r="J8" s="11" t="s">
        <v>32</v>
      </c>
      <c r="K8" s="11" t="s">
        <v>1376</v>
      </c>
      <c r="L8" s="11" t="s">
        <v>1377</v>
      </c>
      <c r="M8" s="11" t="s">
        <v>1378</v>
      </c>
      <c r="N8" s="11" t="s">
        <v>1379</v>
      </c>
      <c r="O8" s="11" t="s">
        <v>68</v>
      </c>
      <c r="P8" s="11"/>
      <c r="Q8" s="11" t="s">
        <v>1380</v>
      </c>
      <c r="R8" s="11" t="s">
        <v>1096</v>
      </c>
      <c r="S8" s="11" t="s">
        <v>70</v>
      </c>
      <c r="T8" s="11"/>
      <c r="U8" s="11" t="s">
        <v>1381</v>
      </c>
      <c r="V8" s="11"/>
      <c r="W8" s="11" t="str">
        <f>CONCATENATE(Table2245678910[[#This Row],[Disparities Sensitive]]," ",Table2245678910[[#This Row],[Patient Reported Outcome]])</f>
        <v xml:space="preserve"> </v>
      </c>
      <c r="X8" s="11"/>
      <c r="Y8" s="11"/>
      <c r="Z8" s="11"/>
      <c r="AA8" s="11" t="s">
        <v>58</v>
      </c>
      <c r="AB8" s="11" t="s">
        <v>1382</v>
      </c>
      <c r="AC8" s="11" t="s">
        <v>1383</v>
      </c>
      <c r="AD8" s="41"/>
      <c r="AE8" s="44"/>
      <c r="AF8" s="43"/>
    </row>
    <row r="9" spans="1:32" ht="409.5" x14ac:dyDescent="0.25">
      <c r="A9" s="11" t="s">
        <v>60</v>
      </c>
      <c r="B9" s="11"/>
      <c r="C9" s="11" t="s">
        <v>28</v>
      </c>
      <c r="D9" s="11" t="s">
        <v>61</v>
      </c>
      <c r="E9" s="11" t="str">
        <f>CONCATENATE(Table2245678910[[#This Row],[NQF_measure_number]],CHAR(10),Table2245678910[[#This Row],[Endorsement]]," ",Table2245678910[[#This Row],[Endorsed Subtype]])</f>
        <v xml:space="preserve">0374
Not Endorsed </v>
      </c>
      <c r="F9" s="11" t="s">
        <v>30</v>
      </c>
      <c r="G9" s="11"/>
      <c r="H9" s="11" t="s">
        <v>1384</v>
      </c>
      <c r="I9" s="11" t="s">
        <v>63</v>
      </c>
      <c r="J9" s="11" t="s">
        <v>32</v>
      </c>
      <c r="K9" s="11" t="s">
        <v>64</v>
      </c>
      <c r="L9" s="11" t="s">
        <v>65</v>
      </c>
      <c r="M9" s="11" t="s">
        <v>66</v>
      </c>
      <c r="N9" s="11" t="s">
        <v>67</v>
      </c>
      <c r="O9" s="11" t="s">
        <v>68</v>
      </c>
      <c r="P9" s="11" t="s">
        <v>52</v>
      </c>
      <c r="Q9" s="11" t="s">
        <v>69</v>
      </c>
      <c r="R9" s="11" t="s">
        <v>1096</v>
      </c>
      <c r="S9" s="11" t="s">
        <v>70</v>
      </c>
      <c r="T9" s="11" t="s">
        <v>71</v>
      </c>
      <c r="U9" s="11" t="s">
        <v>72</v>
      </c>
      <c r="V9" s="11"/>
      <c r="W9" s="11" t="str">
        <f>CONCATENATE(Table2245678910[[#This Row],[Disparities Sensitive]]," ",Table2245678910[[#This Row],[Patient Reported Outcome]])</f>
        <v xml:space="preserve"> </v>
      </c>
      <c r="X9" s="11"/>
      <c r="Y9" s="11"/>
      <c r="Z9" s="11"/>
      <c r="AA9" s="11"/>
      <c r="AB9" s="11"/>
      <c r="AC9" s="11" t="s">
        <v>1385</v>
      </c>
      <c r="AD9" s="41"/>
      <c r="AE9" s="44"/>
      <c r="AF9" s="43"/>
    </row>
    <row r="10" spans="1:32" ht="409.5" x14ac:dyDescent="0.25">
      <c r="A10" s="11" t="s">
        <v>73</v>
      </c>
      <c r="B10" s="11"/>
      <c r="C10" s="11" t="s">
        <v>28</v>
      </c>
      <c r="D10" s="11" t="s">
        <v>74</v>
      </c>
      <c r="E10" s="11" t="str">
        <f>CONCATENATE(Table2245678910[[#This Row],[NQF_measure_number]],CHAR(10),Table2245678910[[#This Row],[Endorsement]]," ",Table2245678910[[#This Row],[Endorsed Subtype]])</f>
        <v xml:space="preserve">0375
Not Endorsed </v>
      </c>
      <c r="F10" s="11" t="s">
        <v>30</v>
      </c>
      <c r="G10" s="11"/>
      <c r="H10" s="11" t="s">
        <v>75</v>
      </c>
      <c r="I10" s="11" t="s">
        <v>63</v>
      </c>
      <c r="J10" s="11" t="s">
        <v>32</v>
      </c>
      <c r="K10" s="11" t="s">
        <v>1386</v>
      </c>
      <c r="L10" s="11" t="s">
        <v>77</v>
      </c>
      <c r="M10" s="11" t="s">
        <v>1387</v>
      </c>
      <c r="N10" s="11" t="s">
        <v>79</v>
      </c>
      <c r="O10" s="11" t="s">
        <v>68</v>
      </c>
      <c r="P10" s="11" t="s">
        <v>80</v>
      </c>
      <c r="Q10" s="11" t="s">
        <v>69</v>
      </c>
      <c r="R10" s="11" t="s">
        <v>1096</v>
      </c>
      <c r="S10" s="11" t="s">
        <v>70</v>
      </c>
      <c r="T10" s="11" t="s">
        <v>71</v>
      </c>
      <c r="U10" s="11" t="s">
        <v>72</v>
      </c>
      <c r="V10" s="11"/>
      <c r="W10" s="11" t="str">
        <f>CONCATENATE(Table2245678910[[#This Row],[Disparities Sensitive]]," ",Table2245678910[[#This Row],[Patient Reported Outcome]])</f>
        <v xml:space="preserve"> </v>
      </c>
      <c r="X10" s="11"/>
      <c r="Y10" s="11"/>
      <c r="Z10" s="11"/>
      <c r="AA10" s="11"/>
      <c r="AB10" s="11" t="s">
        <v>81</v>
      </c>
      <c r="AC10" s="11" t="s">
        <v>1385</v>
      </c>
      <c r="AD10" s="41"/>
      <c r="AE10" s="44"/>
      <c r="AF10" s="43"/>
    </row>
    <row r="11" spans="1:32" ht="409.5" x14ac:dyDescent="0.25">
      <c r="A11" s="11" t="s">
        <v>82</v>
      </c>
      <c r="B11" s="11"/>
      <c r="C11" s="11" t="s">
        <v>28</v>
      </c>
      <c r="D11" s="11" t="s">
        <v>83</v>
      </c>
      <c r="E11" s="11" t="str">
        <f>CONCATENATE(Table2245678910[[#This Row],[NQF_measure_number]],CHAR(10),Table2245678910[[#This Row],[Endorsement]]," ",Table2245678910[[#This Row],[Endorsed Subtype]])</f>
        <v xml:space="preserve">0376
Not Endorsed </v>
      </c>
      <c r="F11" s="11" t="s">
        <v>30</v>
      </c>
      <c r="G11" s="11"/>
      <c r="H11" s="11" t="s">
        <v>84</v>
      </c>
      <c r="I11" s="11" t="s">
        <v>63</v>
      </c>
      <c r="J11" s="11" t="s">
        <v>32</v>
      </c>
      <c r="K11" s="11" t="s">
        <v>1388</v>
      </c>
      <c r="L11" s="11" t="s">
        <v>86</v>
      </c>
      <c r="M11" s="11" t="s">
        <v>87</v>
      </c>
      <c r="N11" s="11" t="s">
        <v>88</v>
      </c>
      <c r="O11" s="11" t="s">
        <v>68</v>
      </c>
      <c r="P11" s="11" t="s">
        <v>80</v>
      </c>
      <c r="Q11" s="11" t="s">
        <v>89</v>
      </c>
      <c r="R11" s="11" t="s">
        <v>1096</v>
      </c>
      <c r="S11" s="11" t="s">
        <v>70</v>
      </c>
      <c r="T11" s="11" t="s">
        <v>71</v>
      </c>
      <c r="U11" s="11" t="s">
        <v>72</v>
      </c>
      <c r="V11" s="11" t="s">
        <v>90</v>
      </c>
      <c r="W11" s="11" t="str">
        <f>CONCATENATE(Table2245678910[[#This Row],[Disparities Sensitive]]," ",Table2245678910[[#This Row],[Patient Reported Outcome]])</f>
        <v xml:space="preserve"> </v>
      </c>
      <c r="X11" s="11"/>
      <c r="Y11" s="11"/>
      <c r="Z11" s="11" t="s">
        <v>91</v>
      </c>
      <c r="AA11" s="11" t="s">
        <v>92</v>
      </c>
      <c r="AB11" s="11" t="s">
        <v>93</v>
      </c>
      <c r="AC11" s="11" t="s">
        <v>1385</v>
      </c>
      <c r="AD11" s="41"/>
      <c r="AE11" s="44"/>
      <c r="AF11" s="43"/>
    </row>
    <row r="12" spans="1:32" ht="270" x14ac:dyDescent="0.25">
      <c r="A12" s="11" t="s">
        <v>94</v>
      </c>
      <c r="B12" s="11"/>
      <c r="C12" s="11" t="s">
        <v>28</v>
      </c>
      <c r="D12" s="11" t="s">
        <v>95</v>
      </c>
      <c r="E12" s="11" t="str">
        <f>CONCATENATE(Table2245678910[[#This Row],[NQF_measure_number]],CHAR(10),Table2245678910[[#This Row],[Endorsement]]," ",Table2245678910[[#This Row],[Endorsed Subtype]])</f>
        <v xml:space="preserve">0440
Not Endorsed </v>
      </c>
      <c r="F12" s="11" t="s">
        <v>30</v>
      </c>
      <c r="G12" s="11"/>
      <c r="H12" s="11" t="s">
        <v>96</v>
      </c>
      <c r="I12" s="11"/>
      <c r="J12" s="11" t="s">
        <v>32</v>
      </c>
      <c r="K12" s="11" t="s">
        <v>97</v>
      </c>
      <c r="L12" s="11" t="s">
        <v>98</v>
      </c>
      <c r="M12" s="11" t="s">
        <v>99</v>
      </c>
      <c r="N12" s="11" t="s">
        <v>100</v>
      </c>
      <c r="O12" s="11" t="s">
        <v>68</v>
      </c>
      <c r="P12" s="11" t="s">
        <v>1389</v>
      </c>
      <c r="Q12" s="11" t="s">
        <v>102</v>
      </c>
      <c r="R12" s="11" t="s">
        <v>1096</v>
      </c>
      <c r="S12" s="11" t="s">
        <v>103</v>
      </c>
      <c r="T12" s="11" t="s">
        <v>71</v>
      </c>
      <c r="U12" s="11" t="s">
        <v>72</v>
      </c>
      <c r="V12" s="11" t="s">
        <v>104</v>
      </c>
      <c r="W12" s="11" t="str">
        <f>CONCATENATE(Table2245678910[[#This Row],[Disparities Sensitive]]," ",Table2245678910[[#This Row],[Patient Reported Outcome]])</f>
        <v xml:space="preserve"> </v>
      </c>
      <c r="X12" s="11"/>
      <c r="Y12" s="11"/>
      <c r="Z12" s="11"/>
      <c r="AA12" s="11"/>
      <c r="AB12" s="11"/>
      <c r="AC12" s="11" t="s">
        <v>1385</v>
      </c>
      <c r="AD12" s="41"/>
      <c r="AE12" s="44"/>
      <c r="AF12" s="43"/>
    </row>
    <row r="13" spans="1:32" ht="345" x14ac:dyDescent="0.25">
      <c r="A13" s="11" t="s">
        <v>159</v>
      </c>
      <c r="B13" s="11"/>
      <c r="C13" s="11" t="s">
        <v>28</v>
      </c>
      <c r="D13" s="11" t="s">
        <v>160</v>
      </c>
      <c r="E13" s="11" t="str">
        <f>CONCATENATE(Table2245678910[[#This Row],[NQF_measure_number]],CHAR(10),Table2245678910[[#This Row],[Endorsement]]," ",Table2245678910[[#This Row],[Endorsed Subtype]])</f>
        <v>0142
Endorsed Reserve</v>
      </c>
      <c r="F13" s="11" t="s">
        <v>107</v>
      </c>
      <c r="G13" s="11" t="s">
        <v>108</v>
      </c>
      <c r="H13" s="11" t="s">
        <v>161</v>
      </c>
      <c r="I13" s="11"/>
      <c r="J13" s="11" t="s">
        <v>32</v>
      </c>
      <c r="K13" s="11" t="s">
        <v>162</v>
      </c>
      <c r="L13" s="11" t="s">
        <v>163</v>
      </c>
      <c r="M13" s="11" t="s">
        <v>164</v>
      </c>
      <c r="N13" s="11" t="s">
        <v>165</v>
      </c>
      <c r="O13" s="11" t="s">
        <v>37</v>
      </c>
      <c r="P13" s="11" t="s">
        <v>52</v>
      </c>
      <c r="Q13" s="11" t="s">
        <v>1390</v>
      </c>
      <c r="R13" s="11" t="s">
        <v>116</v>
      </c>
      <c r="S13" s="11" t="s">
        <v>1391</v>
      </c>
      <c r="T13" s="11"/>
      <c r="U13" s="11" t="s">
        <v>72</v>
      </c>
      <c r="V13" s="11" t="s">
        <v>166</v>
      </c>
      <c r="W13" s="11" t="str">
        <f>CONCATENATE(Table2245678910[[#This Row],[Disparities Sensitive]]," ",Table2245678910[[#This Row],[Patient Reported Outcome]])</f>
        <v xml:space="preserve"> </v>
      </c>
      <c r="X13" s="11"/>
      <c r="Y13" s="11"/>
      <c r="Z13" s="11"/>
      <c r="AA13" s="11" t="s">
        <v>58</v>
      </c>
      <c r="AB13" s="11" t="s">
        <v>167</v>
      </c>
      <c r="AC13" s="11" t="s">
        <v>1383</v>
      </c>
      <c r="AD13" s="41"/>
      <c r="AE13" s="44"/>
      <c r="AF13" s="43"/>
    </row>
    <row r="14" spans="1:32" ht="409.5" x14ac:dyDescent="0.25">
      <c r="A14" s="11" t="s">
        <v>168</v>
      </c>
      <c r="B14" s="11"/>
      <c r="C14" s="11" t="s">
        <v>28</v>
      </c>
      <c r="D14" s="11" t="s">
        <v>169</v>
      </c>
      <c r="E14" s="11" t="str">
        <f>CONCATENATE(Table2245678910[[#This Row],[NQF_measure_number]],CHAR(10),Table2245678910[[#This Row],[Endorsement]]," ",Table2245678910[[#This Row],[Endorsed Subtype]])</f>
        <v xml:space="preserve">0147
Endorsed </v>
      </c>
      <c r="F14" s="11" t="s">
        <v>107</v>
      </c>
      <c r="G14" s="11"/>
      <c r="H14" s="11" t="s">
        <v>170</v>
      </c>
      <c r="I14" s="11"/>
      <c r="J14" s="11" t="s">
        <v>32</v>
      </c>
      <c r="K14" s="11" t="s">
        <v>171</v>
      </c>
      <c r="L14" s="11" t="s">
        <v>172</v>
      </c>
      <c r="M14" s="11" t="s">
        <v>1392</v>
      </c>
      <c r="N14" s="11" t="s">
        <v>1393</v>
      </c>
      <c r="O14" s="11" t="s">
        <v>37</v>
      </c>
      <c r="P14" s="11" t="s">
        <v>52</v>
      </c>
      <c r="Q14" s="11" t="s">
        <v>175</v>
      </c>
      <c r="R14" s="11" t="s">
        <v>1096</v>
      </c>
      <c r="S14" s="11" t="s">
        <v>55</v>
      </c>
      <c r="T14" s="11"/>
      <c r="U14" s="11" t="s">
        <v>176</v>
      </c>
      <c r="V14" s="11" t="s">
        <v>57</v>
      </c>
      <c r="W14" s="11" t="str">
        <f>CONCATENATE(Table2245678910[[#This Row],[Disparities Sensitive]]," ",Table2245678910[[#This Row],[Patient Reported Outcome]])</f>
        <v xml:space="preserve"> </v>
      </c>
      <c r="X14" s="11"/>
      <c r="Y14" s="11"/>
      <c r="Z14" s="11"/>
      <c r="AA14" s="11" t="s">
        <v>58</v>
      </c>
      <c r="AB14" s="11"/>
      <c r="AC14" s="11" t="s">
        <v>1383</v>
      </c>
      <c r="AD14" s="41"/>
      <c r="AE14" s="44"/>
      <c r="AF14" s="43"/>
    </row>
    <row r="15" spans="1:32" ht="409.5" x14ac:dyDescent="0.25">
      <c r="A15" s="11" t="s">
        <v>184</v>
      </c>
      <c r="B15" s="11"/>
      <c r="C15" s="11" t="s">
        <v>28</v>
      </c>
      <c r="D15" s="11" t="s">
        <v>185</v>
      </c>
      <c r="E15" s="11" t="str">
        <f>CONCATENATE(Table2245678910[[#This Row],[NQF_measure_number]],CHAR(10),Table2245678910[[#This Row],[Endorsement]]," ",Table2245678910[[#This Row],[Endorsed Subtype]])</f>
        <v xml:space="preserve">0163
Endorsed </v>
      </c>
      <c r="F15" s="11" t="s">
        <v>107</v>
      </c>
      <c r="G15" s="11"/>
      <c r="H15" s="11" t="s">
        <v>186</v>
      </c>
      <c r="I15" s="11"/>
      <c r="J15" s="11" t="s">
        <v>32</v>
      </c>
      <c r="K15" s="11" t="s">
        <v>187</v>
      </c>
      <c r="L15" s="11" t="s">
        <v>188</v>
      </c>
      <c r="M15" s="11" t="s">
        <v>189</v>
      </c>
      <c r="N15" s="11" t="s">
        <v>1394</v>
      </c>
      <c r="O15" s="11" t="s">
        <v>37</v>
      </c>
      <c r="P15" s="11" t="s">
        <v>52</v>
      </c>
      <c r="Q15" s="11" t="s">
        <v>1390</v>
      </c>
      <c r="R15" s="11" t="s">
        <v>116</v>
      </c>
      <c r="S15" s="11" t="s">
        <v>1391</v>
      </c>
      <c r="T15" s="11"/>
      <c r="U15" s="11" t="s">
        <v>191</v>
      </c>
      <c r="V15" s="11"/>
      <c r="W15" s="11" t="str">
        <f>CONCATENATE(Table2245678910[[#This Row],[Disparities Sensitive]]," ",Table2245678910[[#This Row],[Patient Reported Outcome]])</f>
        <v xml:space="preserve"> </v>
      </c>
      <c r="X15" s="11"/>
      <c r="Y15" s="11"/>
      <c r="Z15" s="11" t="s">
        <v>192</v>
      </c>
      <c r="AA15" s="11" t="s">
        <v>58</v>
      </c>
      <c r="AB15" s="11"/>
      <c r="AC15" s="11" t="s">
        <v>1383</v>
      </c>
      <c r="AD15" s="41"/>
      <c r="AE15" s="44"/>
      <c r="AF15" s="43"/>
    </row>
    <row r="16" spans="1:32" ht="409.5" x14ac:dyDescent="0.25">
      <c r="A16" s="11" t="s">
        <v>193</v>
      </c>
      <c r="B16" s="11"/>
      <c r="C16" s="11" t="s">
        <v>28</v>
      </c>
      <c r="D16" s="11" t="s">
        <v>194</v>
      </c>
      <c r="E16" s="11" t="str">
        <f>CONCATENATE(Table2245678910[[#This Row],[NQF_measure_number]],CHAR(10),Table2245678910[[#This Row],[Endorsement]]," ",Table2245678910[[#This Row],[Endorsed Subtype]])</f>
        <v xml:space="preserve">0164
Endorsed </v>
      </c>
      <c r="F16" s="11" t="s">
        <v>107</v>
      </c>
      <c r="G16" s="11"/>
      <c r="H16" s="11" t="s">
        <v>195</v>
      </c>
      <c r="I16" s="11"/>
      <c r="J16" s="11" t="s">
        <v>32</v>
      </c>
      <c r="K16" s="11" t="s">
        <v>196</v>
      </c>
      <c r="L16" s="11" t="s">
        <v>197</v>
      </c>
      <c r="M16" s="11" t="s">
        <v>198</v>
      </c>
      <c r="N16" s="11" t="s">
        <v>1395</v>
      </c>
      <c r="O16" s="11" t="s">
        <v>37</v>
      </c>
      <c r="P16" s="11" t="s">
        <v>52</v>
      </c>
      <c r="Q16" s="11" t="s">
        <v>1390</v>
      </c>
      <c r="R16" s="11" t="s">
        <v>116</v>
      </c>
      <c r="S16" s="11" t="s">
        <v>1391</v>
      </c>
      <c r="T16" s="11"/>
      <c r="U16" s="11" t="s">
        <v>200</v>
      </c>
      <c r="V16" s="11"/>
      <c r="W16" s="11" t="str">
        <f>CONCATENATE(Table2245678910[[#This Row],[Disparities Sensitive]]," ",Table2245678910[[#This Row],[Patient Reported Outcome]])</f>
        <v xml:space="preserve">Disparities Sensitive </v>
      </c>
      <c r="X16" s="11" t="s">
        <v>22</v>
      </c>
      <c r="Y16" s="11"/>
      <c r="Z16" s="11" t="s">
        <v>201</v>
      </c>
      <c r="AA16" s="11" t="s">
        <v>58</v>
      </c>
      <c r="AB16" s="11"/>
      <c r="AC16" s="11" t="s">
        <v>1383</v>
      </c>
      <c r="AD16" s="41"/>
      <c r="AE16" s="44"/>
      <c r="AF16" s="43"/>
    </row>
    <row r="17" spans="1:32" ht="409.5" x14ac:dyDescent="0.25">
      <c r="A17" s="11" t="s">
        <v>285</v>
      </c>
      <c r="B17" s="11"/>
      <c r="C17" s="11" t="s">
        <v>28</v>
      </c>
      <c r="D17" s="11" t="s">
        <v>286</v>
      </c>
      <c r="E17" s="11" t="str">
        <f>CONCATENATE(Table2245678910[[#This Row],[NQF_measure_number]],CHAR(10),Table2245678910[[#This Row],[Endorsement]]," ",Table2245678910[[#This Row],[Endorsed Subtype]])</f>
        <v xml:space="preserve">0371
Endorsed </v>
      </c>
      <c r="F17" s="11" t="s">
        <v>107</v>
      </c>
      <c r="G17" s="11"/>
      <c r="H17" s="11" t="s">
        <v>287</v>
      </c>
      <c r="I17" s="11" t="s">
        <v>63</v>
      </c>
      <c r="J17" s="11" t="s">
        <v>32</v>
      </c>
      <c r="K17" s="11" t="s">
        <v>1396</v>
      </c>
      <c r="L17" s="11" t="s">
        <v>289</v>
      </c>
      <c r="M17" s="11" t="s">
        <v>290</v>
      </c>
      <c r="N17" s="11" t="s">
        <v>291</v>
      </c>
      <c r="O17" s="11" t="s">
        <v>68</v>
      </c>
      <c r="P17" s="11" t="s">
        <v>52</v>
      </c>
      <c r="Q17" s="11" t="s">
        <v>292</v>
      </c>
      <c r="R17" s="11" t="s">
        <v>1096</v>
      </c>
      <c r="S17" s="11" t="s">
        <v>70</v>
      </c>
      <c r="T17" s="11" t="s">
        <v>71</v>
      </c>
      <c r="U17" s="11" t="s">
        <v>72</v>
      </c>
      <c r="V17" s="11"/>
      <c r="W17" s="11" t="str">
        <f>CONCATENATE(Table2245678910[[#This Row],[Disparities Sensitive]]," ",Table2245678910[[#This Row],[Patient Reported Outcome]])</f>
        <v xml:space="preserve"> </v>
      </c>
      <c r="X17" s="11"/>
      <c r="Y17" s="11"/>
      <c r="Z17" s="11"/>
      <c r="AA17" s="11"/>
      <c r="AB17" s="11" t="s">
        <v>293</v>
      </c>
      <c r="AC17" s="11" t="s">
        <v>1385</v>
      </c>
      <c r="AD17" s="41"/>
      <c r="AE17" s="44"/>
      <c r="AF17" s="43"/>
    </row>
    <row r="18" spans="1:32" ht="409.5" x14ac:dyDescent="0.25">
      <c r="A18" s="11" t="s">
        <v>294</v>
      </c>
      <c r="B18" s="11"/>
      <c r="C18" s="11" t="s">
        <v>28</v>
      </c>
      <c r="D18" s="11" t="s">
        <v>295</v>
      </c>
      <c r="E18" s="11" t="str">
        <f>CONCATENATE(Table2245678910[[#This Row],[NQF_measure_number]],CHAR(10),Table2245678910[[#This Row],[Endorsement]]," ",Table2245678910[[#This Row],[Endorsed Subtype]])</f>
        <v xml:space="preserve">0372
Endorsed </v>
      </c>
      <c r="F18" s="11" t="s">
        <v>107</v>
      </c>
      <c r="G18" s="11"/>
      <c r="H18" s="11" t="s">
        <v>296</v>
      </c>
      <c r="I18" s="11" t="s">
        <v>63</v>
      </c>
      <c r="J18" s="11" t="s">
        <v>32</v>
      </c>
      <c r="K18" s="11" t="s">
        <v>1397</v>
      </c>
      <c r="L18" s="11" t="s">
        <v>298</v>
      </c>
      <c r="M18" s="11" t="s">
        <v>299</v>
      </c>
      <c r="N18" s="11" t="s">
        <v>300</v>
      </c>
      <c r="O18" s="11" t="s">
        <v>68</v>
      </c>
      <c r="P18" s="11" t="s">
        <v>52</v>
      </c>
      <c r="Q18" s="11" t="s">
        <v>69</v>
      </c>
      <c r="R18" s="11" t="s">
        <v>1096</v>
      </c>
      <c r="S18" s="11" t="s">
        <v>70</v>
      </c>
      <c r="T18" s="11" t="s">
        <v>71</v>
      </c>
      <c r="U18" s="11" t="s">
        <v>72</v>
      </c>
      <c r="V18" s="11"/>
      <c r="W18" s="11" t="str">
        <f>CONCATENATE(Table2245678910[[#This Row],[Disparities Sensitive]]," ",Table2245678910[[#This Row],[Patient Reported Outcome]])</f>
        <v xml:space="preserve"> </v>
      </c>
      <c r="X18" s="11"/>
      <c r="Y18" s="11"/>
      <c r="Z18" s="11"/>
      <c r="AA18" s="11"/>
      <c r="AB18" s="11"/>
      <c r="AC18" s="11" t="s">
        <v>1385</v>
      </c>
      <c r="AD18" s="41"/>
      <c r="AE18" s="44"/>
      <c r="AF18" s="43"/>
    </row>
    <row r="19" spans="1:32" ht="409.5" x14ac:dyDescent="0.25">
      <c r="A19" s="11" t="s">
        <v>301</v>
      </c>
      <c r="B19" s="11"/>
      <c r="C19" s="11" t="s">
        <v>28</v>
      </c>
      <c r="D19" s="11" t="s">
        <v>302</v>
      </c>
      <c r="E19" s="11" t="str">
        <f>CONCATENATE(Table2245678910[[#This Row],[NQF_measure_number]],CHAR(10),Table2245678910[[#This Row],[Endorsement]]," ",Table2245678910[[#This Row],[Endorsed Subtype]])</f>
        <v xml:space="preserve">0373
Endorsed </v>
      </c>
      <c r="F19" s="11" t="s">
        <v>107</v>
      </c>
      <c r="G19" s="11"/>
      <c r="H19" s="11" t="s">
        <v>303</v>
      </c>
      <c r="I19" s="11" t="s">
        <v>63</v>
      </c>
      <c r="J19" s="11" t="s">
        <v>32</v>
      </c>
      <c r="K19" s="11" t="s">
        <v>1398</v>
      </c>
      <c r="L19" s="11" t="s">
        <v>305</v>
      </c>
      <c r="M19" s="11" t="s">
        <v>306</v>
      </c>
      <c r="N19" s="11" t="s">
        <v>307</v>
      </c>
      <c r="O19" s="11" t="s">
        <v>68</v>
      </c>
      <c r="P19" s="11" t="s">
        <v>52</v>
      </c>
      <c r="Q19" s="11" t="s">
        <v>69</v>
      </c>
      <c r="R19" s="11" t="s">
        <v>1096</v>
      </c>
      <c r="S19" s="11" t="s">
        <v>70</v>
      </c>
      <c r="T19" s="11" t="s">
        <v>71</v>
      </c>
      <c r="U19" s="11" t="s">
        <v>72</v>
      </c>
      <c r="V19" s="11"/>
      <c r="W19" s="11" t="str">
        <f>CONCATENATE(Table2245678910[[#This Row],[Disparities Sensitive]]," ",Table2245678910[[#This Row],[Patient Reported Outcome]])</f>
        <v xml:space="preserve"> </v>
      </c>
      <c r="X19" s="11"/>
      <c r="Y19" s="11"/>
      <c r="Z19" s="11"/>
      <c r="AA19" s="11"/>
      <c r="AB19" s="11"/>
      <c r="AC19" s="11" t="s">
        <v>1385</v>
      </c>
      <c r="AD19" s="41"/>
      <c r="AE19" s="44"/>
      <c r="AF19" s="43"/>
    </row>
    <row r="20" spans="1:32" ht="409.5" x14ac:dyDescent="0.25">
      <c r="A20" s="11" t="s">
        <v>331</v>
      </c>
      <c r="B20" s="11"/>
      <c r="C20" s="11" t="s">
        <v>28</v>
      </c>
      <c r="D20" s="11" t="s">
        <v>332</v>
      </c>
      <c r="E20" s="11" t="str">
        <f>CONCATENATE(Table2245678910[[#This Row],[NQF_measure_number]],CHAR(10),Table2245678910[[#This Row],[Endorsement]]," ",Table2245678910[[#This Row],[Endorsed Subtype]])</f>
        <v xml:space="preserve">0435
Endorsed </v>
      </c>
      <c r="F20" s="11" t="s">
        <v>107</v>
      </c>
      <c r="G20" s="11"/>
      <c r="H20" s="11" t="s">
        <v>333</v>
      </c>
      <c r="I20" s="11" t="s">
        <v>63</v>
      </c>
      <c r="J20" s="11" t="s">
        <v>32</v>
      </c>
      <c r="K20" s="11" t="s">
        <v>1399</v>
      </c>
      <c r="L20" s="11" t="s">
        <v>335</v>
      </c>
      <c r="M20" s="11" t="s">
        <v>336</v>
      </c>
      <c r="N20" s="11" t="s">
        <v>337</v>
      </c>
      <c r="O20" s="11" t="s">
        <v>68</v>
      </c>
      <c r="P20" s="11" t="s">
        <v>52</v>
      </c>
      <c r="Q20" s="11" t="s">
        <v>338</v>
      </c>
      <c r="R20" s="11" t="s">
        <v>1096</v>
      </c>
      <c r="S20" s="11" t="s">
        <v>103</v>
      </c>
      <c r="T20" s="11" t="s">
        <v>71</v>
      </c>
      <c r="U20" s="11" t="s">
        <v>72</v>
      </c>
      <c r="V20" s="11" t="s">
        <v>330</v>
      </c>
      <c r="W20" s="11" t="str">
        <f>CONCATENATE(Table2245678910[[#This Row],[Disparities Sensitive]]," ",Table2245678910[[#This Row],[Patient Reported Outcome]])</f>
        <v xml:space="preserve"> </v>
      </c>
      <c r="X20" s="11"/>
      <c r="Y20" s="11"/>
      <c r="Z20" s="11"/>
      <c r="AA20" s="11"/>
      <c r="AB20" s="11"/>
      <c r="AC20" s="11" t="s">
        <v>1385</v>
      </c>
      <c r="AD20" s="41"/>
      <c r="AE20" s="44"/>
      <c r="AF20" s="43"/>
    </row>
    <row r="21" spans="1:32" ht="409.5" x14ac:dyDescent="0.25">
      <c r="A21" s="11" t="s">
        <v>339</v>
      </c>
      <c r="B21" s="11"/>
      <c r="C21" s="11" t="s">
        <v>28</v>
      </c>
      <c r="D21" s="11" t="s">
        <v>340</v>
      </c>
      <c r="E21" s="11" t="str">
        <f>CONCATENATE(Table2245678910[[#This Row],[NQF_measure_number]],CHAR(10),Table2245678910[[#This Row],[Endorsement]]," ",Table2245678910[[#This Row],[Endorsed Subtype]])</f>
        <v xml:space="preserve">0436
Endorsed </v>
      </c>
      <c r="F21" s="11" t="s">
        <v>107</v>
      </c>
      <c r="G21" s="11"/>
      <c r="H21" s="11" t="s">
        <v>1400</v>
      </c>
      <c r="I21" s="11" t="s">
        <v>63</v>
      </c>
      <c r="J21" s="11" t="s">
        <v>32</v>
      </c>
      <c r="K21" s="11" t="s">
        <v>1401</v>
      </c>
      <c r="L21" s="11" t="s">
        <v>343</v>
      </c>
      <c r="M21" s="11" t="s">
        <v>1402</v>
      </c>
      <c r="N21" s="11" t="s">
        <v>345</v>
      </c>
      <c r="O21" s="11" t="s">
        <v>68</v>
      </c>
      <c r="P21" s="11" t="s">
        <v>52</v>
      </c>
      <c r="Q21" s="11" t="s">
        <v>338</v>
      </c>
      <c r="R21" s="11" t="s">
        <v>1096</v>
      </c>
      <c r="S21" s="11" t="s">
        <v>103</v>
      </c>
      <c r="T21" s="11" t="s">
        <v>71</v>
      </c>
      <c r="U21" s="11" t="s">
        <v>72</v>
      </c>
      <c r="V21" s="11" t="s">
        <v>104</v>
      </c>
      <c r="W21" s="11" t="str">
        <f>CONCATENATE(Table2245678910[[#This Row],[Disparities Sensitive]]," ",Table2245678910[[#This Row],[Patient Reported Outcome]])</f>
        <v xml:space="preserve"> </v>
      </c>
      <c r="X21" s="11"/>
      <c r="Y21" s="11"/>
      <c r="Z21" s="11"/>
      <c r="AA21" s="11"/>
      <c r="AB21" s="11"/>
      <c r="AC21" s="11" t="s">
        <v>1385</v>
      </c>
      <c r="AD21" s="41"/>
      <c r="AE21" s="44"/>
      <c r="AF21" s="43"/>
    </row>
    <row r="22" spans="1:32" ht="409.5" x14ac:dyDescent="0.25">
      <c r="A22" s="11" t="s">
        <v>346</v>
      </c>
      <c r="B22" s="11"/>
      <c r="C22" s="11" t="s">
        <v>28</v>
      </c>
      <c r="D22" s="11" t="s">
        <v>347</v>
      </c>
      <c r="E22" s="11" t="str">
        <f>CONCATENATE(Table2245678910[[#This Row],[NQF_measure_number]],CHAR(10),Table2245678910[[#This Row],[Endorsement]]," ",Table2245678910[[#This Row],[Endorsed Subtype]])</f>
        <v xml:space="preserve">0437
Endorsed </v>
      </c>
      <c r="F22" s="11" t="s">
        <v>107</v>
      </c>
      <c r="G22" s="11"/>
      <c r="H22" s="11" t="s">
        <v>348</v>
      </c>
      <c r="I22" s="11" t="s">
        <v>63</v>
      </c>
      <c r="J22" s="11" t="s">
        <v>32</v>
      </c>
      <c r="K22" s="11" t="s">
        <v>1403</v>
      </c>
      <c r="L22" s="11" t="s">
        <v>350</v>
      </c>
      <c r="M22" s="11" t="s">
        <v>351</v>
      </c>
      <c r="N22" s="11" t="s">
        <v>352</v>
      </c>
      <c r="O22" s="11" t="s">
        <v>68</v>
      </c>
      <c r="P22" s="11" t="s">
        <v>52</v>
      </c>
      <c r="Q22" s="11" t="s">
        <v>338</v>
      </c>
      <c r="R22" s="11" t="s">
        <v>1096</v>
      </c>
      <c r="S22" s="11" t="s">
        <v>103</v>
      </c>
      <c r="T22" s="11" t="s">
        <v>71</v>
      </c>
      <c r="U22" s="11" t="s">
        <v>353</v>
      </c>
      <c r="V22" s="11" t="s">
        <v>354</v>
      </c>
      <c r="W22" s="11" t="str">
        <f>CONCATENATE(Table2245678910[[#This Row],[Disparities Sensitive]]," ",Table2245678910[[#This Row],[Patient Reported Outcome]])</f>
        <v xml:space="preserve"> </v>
      </c>
      <c r="X22" s="11"/>
      <c r="Y22" s="11"/>
      <c r="Z22" s="11" t="s">
        <v>242</v>
      </c>
      <c r="AA22" s="11"/>
      <c r="AB22" s="11"/>
      <c r="AC22" s="11" t="s">
        <v>1385</v>
      </c>
      <c r="AD22" s="41"/>
      <c r="AE22" s="44"/>
      <c r="AF22" s="43"/>
    </row>
    <row r="23" spans="1:32" ht="409.5" x14ac:dyDescent="0.25">
      <c r="A23" s="11" t="s">
        <v>355</v>
      </c>
      <c r="B23" s="11"/>
      <c r="C23" s="11" t="s">
        <v>28</v>
      </c>
      <c r="D23" s="11" t="s">
        <v>356</v>
      </c>
      <c r="E23" s="11" t="str">
        <f>CONCATENATE(Table2245678910[[#This Row],[NQF_measure_number]],CHAR(10),Table2245678910[[#This Row],[Endorsement]]," ",Table2245678910[[#This Row],[Endorsed Subtype]])</f>
        <v xml:space="preserve">0438
Endorsed </v>
      </c>
      <c r="F23" s="11" t="s">
        <v>107</v>
      </c>
      <c r="G23" s="11"/>
      <c r="H23" s="11" t="s">
        <v>357</v>
      </c>
      <c r="I23" s="11" t="s">
        <v>63</v>
      </c>
      <c r="J23" s="11" t="s">
        <v>32</v>
      </c>
      <c r="K23" s="11" t="s">
        <v>1404</v>
      </c>
      <c r="L23" s="11" t="s">
        <v>359</v>
      </c>
      <c r="M23" s="11" t="s">
        <v>336</v>
      </c>
      <c r="N23" s="11" t="s">
        <v>360</v>
      </c>
      <c r="O23" s="11" t="s">
        <v>68</v>
      </c>
      <c r="P23" s="11" t="s">
        <v>52</v>
      </c>
      <c r="Q23" s="11" t="s">
        <v>338</v>
      </c>
      <c r="R23" s="11" t="s">
        <v>1096</v>
      </c>
      <c r="S23" s="11" t="s">
        <v>103</v>
      </c>
      <c r="T23" s="11" t="s">
        <v>71</v>
      </c>
      <c r="U23" s="11" t="s">
        <v>72</v>
      </c>
      <c r="V23" s="11" t="s">
        <v>361</v>
      </c>
      <c r="W23" s="11" t="str">
        <f>CONCATENATE(Table2245678910[[#This Row],[Disparities Sensitive]]," ",Table2245678910[[#This Row],[Patient Reported Outcome]])</f>
        <v xml:space="preserve"> </v>
      </c>
      <c r="X23" s="11"/>
      <c r="Y23" s="11"/>
      <c r="Z23" s="11"/>
      <c r="AA23" s="11"/>
      <c r="AB23" s="11"/>
      <c r="AC23" s="11" t="s">
        <v>1385</v>
      </c>
      <c r="AD23" s="41"/>
      <c r="AE23" s="44"/>
      <c r="AF23" s="43"/>
    </row>
    <row r="24" spans="1:32" ht="409.5" x14ac:dyDescent="0.25">
      <c r="A24" s="11" t="s">
        <v>362</v>
      </c>
      <c r="B24" s="11"/>
      <c r="C24" s="11" t="s">
        <v>28</v>
      </c>
      <c r="D24" s="11" t="s">
        <v>363</v>
      </c>
      <c r="E24" s="11" t="str">
        <f>CONCATENATE(Table2245678910[[#This Row],[NQF_measure_number]],CHAR(10),Table2245678910[[#This Row],[Endorsement]]," ",Table2245678910[[#This Row],[Endorsed Subtype]])</f>
        <v xml:space="preserve">0439
Endorsed </v>
      </c>
      <c r="F24" s="11" t="s">
        <v>107</v>
      </c>
      <c r="G24" s="11"/>
      <c r="H24" s="11" t="s">
        <v>364</v>
      </c>
      <c r="I24" s="11" t="s">
        <v>63</v>
      </c>
      <c r="J24" s="11" t="s">
        <v>32</v>
      </c>
      <c r="K24" s="11" t="s">
        <v>1405</v>
      </c>
      <c r="L24" s="11" t="s">
        <v>366</v>
      </c>
      <c r="M24" s="11" t="s">
        <v>1406</v>
      </c>
      <c r="N24" s="11" t="s">
        <v>368</v>
      </c>
      <c r="O24" s="11" t="s">
        <v>68</v>
      </c>
      <c r="P24" s="11" t="s">
        <v>52</v>
      </c>
      <c r="Q24" s="11" t="s">
        <v>369</v>
      </c>
      <c r="R24" s="11" t="s">
        <v>1096</v>
      </c>
      <c r="S24" s="11" t="s">
        <v>103</v>
      </c>
      <c r="T24" s="11" t="s">
        <v>71</v>
      </c>
      <c r="U24" s="11" t="s">
        <v>72</v>
      </c>
      <c r="V24" s="11" t="s">
        <v>361</v>
      </c>
      <c r="W24" s="11" t="str">
        <f>CONCATENATE(Table2245678910[[#This Row],[Disparities Sensitive]]," ",Table2245678910[[#This Row],[Patient Reported Outcome]])</f>
        <v xml:space="preserve"> </v>
      </c>
      <c r="X24" s="11"/>
      <c r="Y24" s="11"/>
      <c r="Z24" s="11"/>
      <c r="AA24" s="11"/>
      <c r="AB24" s="11"/>
      <c r="AC24" s="11" t="s">
        <v>1385</v>
      </c>
      <c r="AD24" s="41"/>
      <c r="AE24" s="44"/>
      <c r="AF24" s="43"/>
    </row>
    <row r="25" spans="1:32" ht="409.5" x14ac:dyDescent="0.25">
      <c r="A25" s="11" t="s">
        <v>370</v>
      </c>
      <c r="B25" s="11"/>
      <c r="C25" s="11" t="s">
        <v>28</v>
      </c>
      <c r="D25" s="11" t="s">
        <v>371</v>
      </c>
      <c r="E25" s="11" t="str">
        <f>CONCATENATE(Table2245678910[[#This Row],[NQF_measure_number]],CHAR(10),Table2245678910[[#This Row],[Endorsement]]," ",Table2245678910[[#This Row],[Endorsed Subtype]])</f>
        <v xml:space="preserve">0441
Endorsed </v>
      </c>
      <c r="F25" s="11" t="s">
        <v>107</v>
      </c>
      <c r="G25" s="11"/>
      <c r="H25" s="11" t="s">
        <v>372</v>
      </c>
      <c r="I25" s="11" t="s">
        <v>63</v>
      </c>
      <c r="J25" s="11" t="s">
        <v>32</v>
      </c>
      <c r="K25" s="11" t="s">
        <v>1407</v>
      </c>
      <c r="L25" s="11" t="s">
        <v>374</v>
      </c>
      <c r="M25" s="11" t="s">
        <v>375</v>
      </c>
      <c r="N25" s="11" t="s">
        <v>376</v>
      </c>
      <c r="O25" s="11" t="s">
        <v>68</v>
      </c>
      <c r="P25" s="11" t="s">
        <v>52</v>
      </c>
      <c r="Q25" s="11" t="s">
        <v>102</v>
      </c>
      <c r="R25" s="11" t="s">
        <v>1096</v>
      </c>
      <c r="S25" s="11" t="s">
        <v>103</v>
      </c>
      <c r="T25" s="11" t="s">
        <v>71</v>
      </c>
      <c r="U25" s="11" t="s">
        <v>72</v>
      </c>
      <c r="V25" s="11" t="s">
        <v>330</v>
      </c>
      <c r="W25" s="11" t="str">
        <f>CONCATENATE(Table2245678910[[#This Row],[Disparities Sensitive]]," ",Table2245678910[[#This Row],[Patient Reported Outcome]])</f>
        <v xml:space="preserve"> </v>
      </c>
      <c r="X25" s="11"/>
      <c r="Y25" s="11"/>
      <c r="Z25" s="11" t="s">
        <v>242</v>
      </c>
      <c r="AA25" s="11"/>
      <c r="AB25" s="11"/>
      <c r="AC25" s="11" t="s">
        <v>1385</v>
      </c>
      <c r="AD25" s="41"/>
      <c r="AE25" s="44"/>
      <c r="AF25" s="43"/>
    </row>
    <row r="26" spans="1:32" ht="409.5" x14ac:dyDescent="0.25">
      <c r="A26" s="11" t="s">
        <v>386</v>
      </c>
      <c r="B26" s="11"/>
      <c r="C26" s="11" t="s">
        <v>28</v>
      </c>
      <c r="D26" s="11" t="s">
        <v>387</v>
      </c>
      <c r="E26" s="11" t="str">
        <f>CONCATENATE(Table2245678910[[#This Row],[NQF_measure_number]],CHAR(10),Table2245678910[[#This Row],[Endorsement]]," ",Table2245678910[[#This Row],[Endorsed Subtype]])</f>
        <v xml:space="preserve">0453
Endorsed </v>
      </c>
      <c r="F26" s="11" t="s">
        <v>107</v>
      </c>
      <c r="G26" s="11"/>
      <c r="H26" s="11" t="s">
        <v>388</v>
      </c>
      <c r="I26" s="11"/>
      <c r="J26" s="11" t="s">
        <v>32</v>
      </c>
      <c r="K26" s="11" t="s">
        <v>389</v>
      </c>
      <c r="L26" s="11" t="s">
        <v>390</v>
      </c>
      <c r="M26" s="11" t="s">
        <v>391</v>
      </c>
      <c r="N26" s="11" t="s">
        <v>1228</v>
      </c>
      <c r="O26" s="11" t="s">
        <v>37</v>
      </c>
      <c r="P26" s="11" t="s">
        <v>52</v>
      </c>
      <c r="Q26" s="11" t="s">
        <v>1229</v>
      </c>
      <c r="R26" s="11" t="s">
        <v>116</v>
      </c>
      <c r="S26" s="11" t="s">
        <v>1166</v>
      </c>
      <c r="T26" s="11"/>
      <c r="U26" s="11" t="s">
        <v>393</v>
      </c>
      <c r="V26" s="11" t="s">
        <v>394</v>
      </c>
      <c r="W26" s="11" t="str">
        <f>CONCATENATE(Table2245678910[[#This Row],[Disparities Sensitive]]," ",Table2245678910[[#This Row],[Patient Reported Outcome]])</f>
        <v xml:space="preserve"> </v>
      </c>
      <c r="X26" s="11"/>
      <c r="Y26" s="11"/>
      <c r="Z26" s="11"/>
      <c r="AA26" s="11" t="s">
        <v>58</v>
      </c>
      <c r="AB26" s="11" t="s">
        <v>146</v>
      </c>
      <c r="AC26" s="11" t="s">
        <v>1383</v>
      </c>
      <c r="AD26" s="41"/>
      <c r="AE26" s="44"/>
      <c r="AF26" s="43"/>
    </row>
    <row r="27" spans="1:32" ht="330" x14ac:dyDescent="0.25">
      <c r="A27" s="11" t="s">
        <v>403</v>
      </c>
      <c r="B27" s="11"/>
      <c r="C27" s="11" t="s">
        <v>28</v>
      </c>
      <c r="D27" s="11" t="s">
        <v>404</v>
      </c>
      <c r="E27" s="11" t="str">
        <f>CONCATENATE(Table2245678910[[#This Row],[NQF_measure_number]],CHAR(10),Table2245678910[[#This Row],[Endorsement]]," ",Table2245678910[[#This Row],[Endorsed Subtype]])</f>
        <v xml:space="preserve">0469
Endorsed </v>
      </c>
      <c r="F27" s="11" t="s">
        <v>107</v>
      </c>
      <c r="G27" s="11"/>
      <c r="H27" s="11" t="s">
        <v>405</v>
      </c>
      <c r="I27" s="11"/>
      <c r="J27" s="11" t="s">
        <v>32</v>
      </c>
      <c r="K27" s="11" t="s">
        <v>406</v>
      </c>
      <c r="L27" s="11" t="s">
        <v>1408</v>
      </c>
      <c r="M27" s="11" t="s">
        <v>408</v>
      </c>
      <c r="N27" s="11" t="s">
        <v>409</v>
      </c>
      <c r="O27" s="11" t="s">
        <v>68</v>
      </c>
      <c r="P27" s="11" t="s">
        <v>1389</v>
      </c>
      <c r="Q27" s="11" t="s">
        <v>69</v>
      </c>
      <c r="R27" s="11" t="s">
        <v>1096</v>
      </c>
      <c r="S27" s="11" t="s">
        <v>70</v>
      </c>
      <c r="T27" s="11"/>
      <c r="U27" s="11" t="s">
        <v>410</v>
      </c>
      <c r="V27" s="11" t="s">
        <v>411</v>
      </c>
      <c r="W27" s="11" t="str">
        <f>CONCATENATE(Table2245678910[[#This Row],[Disparities Sensitive]]," ",Table2245678910[[#This Row],[Patient Reported Outcome]])</f>
        <v xml:space="preserve"> </v>
      </c>
      <c r="X27" s="11"/>
      <c r="Y27" s="11"/>
      <c r="Z27" s="11" t="s">
        <v>91</v>
      </c>
      <c r="AA27" s="11" t="s">
        <v>412</v>
      </c>
      <c r="AB27" s="11" t="s">
        <v>385</v>
      </c>
      <c r="AC27" s="11" t="s">
        <v>1383</v>
      </c>
      <c r="AD27" s="41"/>
      <c r="AE27" s="44"/>
      <c r="AF27" s="43"/>
    </row>
    <row r="28" spans="1:32" ht="409.5" x14ac:dyDescent="0.25">
      <c r="A28" s="11" t="s">
        <v>1414</v>
      </c>
      <c r="B28" s="11"/>
      <c r="C28" s="11" t="s">
        <v>28</v>
      </c>
      <c r="D28" s="11" t="s">
        <v>1415</v>
      </c>
      <c r="E28" s="11" t="str">
        <f>CONCATENATE(Table2245678910[[#This Row],[NQF_measure_number]],CHAR(10),Table2245678910[[#This Row],[Endorsement]]," ",Table2245678910[[#This Row],[Endorsed Subtype]])</f>
        <v xml:space="preserve">0480
Endorsed </v>
      </c>
      <c r="F28" s="11" t="s">
        <v>107</v>
      </c>
      <c r="G28" s="11"/>
      <c r="H28" s="11" t="s">
        <v>1416</v>
      </c>
      <c r="I28" s="11"/>
      <c r="J28" s="11" t="s">
        <v>32</v>
      </c>
      <c r="K28" s="11" t="s">
        <v>1417</v>
      </c>
      <c r="L28" s="11" t="s">
        <v>1418</v>
      </c>
      <c r="M28" s="11" t="s">
        <v>1419</v>
      </c>
      <c r="N28" s="11" t="s">
        <v>1420</v>
      </c>
      <c r="O28" s="11" t="s">
        <v>68</v>
      </c>
      <c r="P28" s="11"/>
      <c r="Q28" s="11" t="s">
        <v>69</v>
      </c>
      <c r="R28" s="11" t="s">
        <v>1096</v>
      </c>
      <c r="S28" s="11" t="s">
        <v>70</v>
      </c>
      <c r="T28" s="11"/>
      <c r="U28" s="11" t="s">
        <v>1381</v>
      </c>
      <c r="V28" s="11" t="s">
        <v>330</v>
      </c>
      <c r="W28" s="11" t="str">
        <f>CONCATENATE(Table2245678910[[#This Row],[Disparities Sensitive]]," ",Table2245678910[[#This Row],[Patient Reported Outcome]])</f>
        <v xml:space="preserve">Disparities Sensitive </v>
      </c>
      <c r="X28" s="11" t="s">
        <v>22</v>
      </c>
      <c r="Y28" s="11"/>
      <c r="Z28" s="11"/>
      <c r="AA28" s="11" t="s">
        <v>1421</v>
      </c>
      <c r="AB28" s="11" t="s">
        <v>231</v>
      </c>
      <c r="AC28" s="11" t="s">
        <v>1383</v>
      </c>
      <c r="AD28" s="41"/>
      <c r="AE28" s="44"/>
      <c r="AF28" s="43"/>
    </row>
    <row r="29" spans="1:32" ht="120" x14ac:dyDescent="0.25">
      <c r="A29" s="11" t="s">
        <v>434</v>
      </c>
      <c r="B29" s="11"/>
      <c r="C29" s="11" t="s">
        <v>28</v>
      </c>
      <c r="D29" s="11" t="s">
        <v>435</v>
      </c>
      <c r="E29" s="11" t="str">
        <f>CONCATENATE(Table2245678910[[#This Row],[NQF_measure_number]],CHAR(10),Table2245678910[[#This Row],[Endorsement]]," ",Table2245678910[[#This Row],[Endorsed Subtype]])</f>
        <v>0495
Endorsed Time-Limited</v>
      </c>
      <c r="F29" s="11" t="s">
        <v>107</v>
      </c>
      <c r="G29" s="11" t="s">
        <v>436</v>
      </c>
      <c r="H29" s="11" t="s">
        <v>437</v>
      </c>
      <c r="I29" s="11"/>
      <c r="J29" s="11" t="s">
        <v>134</v>
      </c>
      <c r="K29" s="11" t="s">
        <v>438</v>
      </c>
      <c r="L29" s="11"/>
      <c r="M29" s="11" t="s">
        <v>439</v>
      </c>
      <c r="N29" s="11" t="s">
        <v>440</v>
      </c>
      <c r="O29" s="11" t="s">
        <v>37</v>
      </c>
      <c r="P29" s="11" t="s">
        <v>38</v>
      </c>
      <c r="Q29" s="11" t="s">
        <v>1390</v>
      </c>
      <c r="R29" s="11" t="s">
        <v>441</v>
      </c>
      <c r="S29" s="11" t="s">
        <v>1166</v>
      </c>
      <c r="T29" s="11"/>
      <c r="U29" s="11" t="s">
        <v>72</v>
      </c>
      <c r="V29" s="11"/>
      <c r="W29" s="11" t="str">
        <f>CONCATENATE(Table2245678910[[#This Row],[Disparities Sensitive]]," ",Table2245678910[[#This Row],[Patient Reported Outcome]])</f>
        <v xml:space="preserve"> </v>
      </c>
      <c r="X29" s="11"/>
      <c r="Y29" s="11"/>
      <c r="Z29" s="11"/>
      <c r="AA29" s="11"/>
      <c r="AB29" s="11" t="s">
        <v>442</v>
      </c>
      <c r="AC29" s="11" t="s">
        <v>1385</v>
      </c>
      <c r="AD29" s="41"/>
      <c r="AE29" s="44"/>
      <c r="AF29" s="43"/>
    </row>
    <row r="30" spans="1:32" ht="120" x14ac:dyDescent="0.25">
      <c r="A30" s="11" t="s">
        <v>916</v>
      </c>
      <c r="B30" s="11"/>
      <c r="C30" s="11" t="s">
        <v>28</v>
      </c>
      <c r="D30" s="11" t="s">
        <v>917</v>
      </c>
      <c r="E30" s="11" t="str">
        <f>CONCATENATE(Table2245678910[[#This Row],[NQF_measure_number]],CHAR(10),Table2245678910[[#This Row],[Endorsement]]," ",Table2245678910[[#This Row],[Endorsed Subtype]])</f>
        <v>0496
Endorsed Time-Limited</v>
      </c>
      <c r="F30" s="11" t="s">
        <v>107</v>
      </c>
      <c r="G30" s="11" t="s">
        <v>436</v>
      </c>
      <c r="H30" s="11" t="s">
        <v>918</v>
      </c>
      <c r="I30" s="11"/>
      <c r="J30" s="11" t="s">
        <v>134</v>
      </c>
      <c r="K30" s="11" t="s">
        <v>919</v>
      </c>
      <c r="L30" s="11"/>
      <c r="M30" s="11" t="s">
        <v>920</v>
      </c>
      <c r="N30" s="11" t="s">
        <v>921</v>
      </c>
      <c r="O30" s="11" t="s">
        <v>37</v>
      </c>
      <c r="P30" s="11" t="s">
        <v>38</v>
      </c>
      <c r="Q30" s="11" t="s">
        <v>1422</v>
      </c>
      <c r="R30" s="11" t="s">
        <v>441</v>
      </c>
      <c r="S30" s="11" t="s">
        <v>1166</v>
      </c>
      <c r="T30" s="11"/>
      <c r="U30" s="11" t="s">
        <v>923</v>
      </c>
      <c r="V30" s="11"/>
      <c r="W30" s="11" t="str">
        <f>CONCATENATE(Table2245678910[[#This Row],[Disparities Sensitive]]," ",Table2245678910[[#This Row],[Patient Reported Outcome]])</f>
        <v xml:space="preserve"> </v>
      </c>
      <c r="X30" s="11"/>
      <c r="Y30" s="11"/>
      <c r="Z30" s="11"/>
      <c r="AA30" s="11" t="s">
        <v>58</v>
      </c>
      <c r="AB30" s="11"/>
      <c r="AC30" s="11" t="s">
        <v>1383</v>
      </c>
      <c r="AD30" s="41"/>
      <c r="AE30" s="44"/>
      <c r="AF30" s="43"/>
    </row>
    <row r="31" spans="1:32" ht="120" x14ac:dyDescent="0.25">
      <c r="A31" s="11" t="s">
        <v>443</v>
      </c>
      <c r="B31" s="11"/>
      <c r="C31" s="11" t="s">
        <v>28</v>
      </c>
      <c r="D31" s="11" t="s">
        <v>444</v>
      </c>
      <c r="E31" s="11" t="str">
        <f>CONCATENATE(Table2245678910[[#This Row],[NQF_measure_number]],CHAR(10),Table2245678910[[#This Row],[Endorsement]]," ",Table2245678910[[#This Row],[Endorsed Subtype]])</f>
        <v>0497
Endorsed Time-Limited</v>
      </c>
      <c r="F31" s="11" t="s">
        <v>107</v>
      </c>
      <c r="G31" s="11" t="s">
        <v>436</v>
      </c>
      <c r="H31" s="11" t="s">
        <v>445</v>
      </c>
      <c r="I31" s="11"/>
      <c r="J31" s="11" t="s">
        <v>1165</v>
      </c>
      <c r="K31" s="11" t="s">
        <v>446</v>
      </c>
      <c r="L31" s="11"/>
      <c r="M31" s="11" t="s">
        <v>447</v>
      </c>
      <c r="N31" s="11" t="s">
        <v>440</v>
      </c>
      <c r="O31" s="11" t="s">
        <v>37</v>
      </c>
      <c r="P31" s="11" t="s">
        <v>38</v>
      </c>
      <c r="Q31" s="11" t="s">
        <v>1390</v>
      </c>
      <c r="R31" s="11" t="s">
        <v>441</v>
      </c>
      <c r="S31" s="11" t="s">
        <v>1166</v>
      </c>
      <c r="T31" s="11"/>
      <c r="U31" s="11" t="s">
        <v>72</v>
      </c>
      <c r="V31" s="11"/>
      <c r="W31" s="11" t="str">
        <f>CONCATENATE(Table2245678910[[#This Row],[Disparities Sensitive]]," ",Table2245678910[[#This Row],[Patient Reported Outcome]])</f>
        <v xml:space="preserve"> </v>
      </c>
      <c r="X31" s="11"/>
      <c r="Y31" s="11"/>
      <c r="Z31" s="11"/>
      <c r="AA31" s="11"/>
      <c r="AB31" s="11" t="s">
        <v>442</v>
      </c>
      <c r="AC31" s="11" t="s">
        <v>1385</v>
      </c>
      <c r="AD31" s="41"/>
      <c r="AE31" s="44"/>
      <c r="AF31" s="43"/>
    </row>
    <row r="32" spans="1:32" ht="409.5" x14ac:dyDescent="0.25">
      <c r="A32" s="11" t="s">
        <v>465</v>
      </c>
      <c r="B32" s="11"/>
      <c r="C32" s="11" t="s">
        <v>28</v>
      </c>
      <c r="D32" s="11" t="s">
        <v>466</v>
      </c>
      <c r="E32" s="11" t="str">
        <f>CONCATENATE(Table2245678910[[#This Row],[NQF_measure_number]],CHAR(10),Table2245678910[[#This Row],[Endorsement]]," ",Table2245678910[[#This Row],[Endorsed Subtype]])</f>
        <v xml:space="preserve">0527
Endorsed </v>
      </c>
      <c r="F32" s="11" t="s">
        <v>107</v>
      </c>
      <c r="G32" s="11"/>
      <c r="H32" s="11" t="s">
        <v>467</v>
      </c>
      <c r="I32" s="11"/>
      <c r="J32" s="11" t="s">
        <v>32</v>
      </c>
      <c r="K32" s="11" t="s">
        <v>468</v>
      </c>
      <c r="L32" s="11" t="s">
        <v>469</v>
      </c>
      <c r="M32" s="11" t="s">
        <v>470</v>
      </c>
      <c r="N32" s="11" t="s">
        <v>1230</v>
      </c>
      <c r="O32" s="11" t="s">
        <v>37</v>
      </c>
      <c r="P32" s="11" t="s">
        <v>52</v>
      </c>
      <c r="Q32" s="11" t="s">
        <v>1231</v>
      </c>
      <c r="R32" s="11" t="s">
        <v>116</v>
      </c>
      <c r="S32" s="11" t="s">
        <v>1232</v>
      </c>
      <c r="T32" s="11"/>
      <c r="U32" s="11" t="s">
        <v>393</v>
      </c>
      <c r="V32" s="11" t="s">
        <v>57</v>
      </c>
      <c r="W32" s="11" t="str">
        <f>CONCATENATE(Table2245678910[[#This Row],[Disparities Sensitive]]," ",Table2245678910[[#This Row],[Patient Reported Outcome]])</f>
        <v xml:space="preserve"> </v>
      </c>
      <c r="X32" s="11"/>
      <c r="Y32" s="11"/>
      <c r="Z32" s="11"/>
      <c r="AA32" s="11" t="s">
        <v>58</v>
      </c>
      <c r="AB32" s="11" t="s">
        <v>146</v>
      </c>
      <c r="AC32" s="11" t="s">
        <v>1383</v>
      </c>
      <c r="AD32" s="41"/>
      <c r="AE32" s="44"/>
      <c r="AF32" s="43"/>
    </row>
    <row r="33" spans="1:32" ht="409.5" x14ac:dyDescent="0.25">
      <c r="A33" s="11" t="s">
        <v>474</v>
      </c>
      <c r="B33" s="11"/>
      <c r="C33" s="11" t="s">
        <v>28</v>
      </c>
      <c r="D33" s="11" t="s">
        <v>475</v>
      </c>
      <c r="E33" s="11" t="str">
        <f>CONCATENATE(Table2245678910[[#This Row],[NQF_measure_number]],CHAR(10),Table2245678910[[#This Row],[Endorsement]]," ",Table2245678910[[#This Row],[Endorsed Subtype]])</f>
        <v xml:space="preserve">0528
Endorsed </v>
      </c>
      <c r="F33" s="11" t="s">
        <v>107</v>
      </c>
      <c r="G33" s="11"/>
      <c r="H33" s="11" t="s">
        <v>476</v>
      </c>
      <c r="I33" s="11"/>
      <c r="J33" s="11" t="s">
        <v>32</v>
      </c>
      <c r="K33" s="11" t="s">
        <v>477</v>
      </c>
      <c r="L33" s="11" t="s">
        <v>478</v>
      </c>
      <c r="M33" s="11" t="s">
        <v>479</v>
      </c>
      <c r="N33" s="11" t="s">
        <v>1233</v>
      </c>
      <c r="O33" s="11" t="s">
        <v>37</v>
      </c>
      <c r="P33" s="11" t="s">
        <v>52</v>
      </c>
      <c r="Q33" s="11" t="s">
        <v>1231</v>
      </c>
      <c r="R33" s="11" t="s">
        <v>116</v>
      </c>
      <c r="S33" s="11" t="s">
        <v>1232</v>
      </c>
      <c r="T33" s="11"/>
      <c r="U33" s="11" t="s">
        <v>481</v>
      </c>
      <c r="V33" s="11" t="s">
        <v>57</v>
      </c>
      <c r="W33" s="11" t="str">
        <f>CONCATENATE(Table2245678910[[#This Row],[Disparities Sensitive]]," ",Table2245678910[[#This Row],[Patient Reported Outcome]])</f>
        <v xml:space="preserve"> </v>
      </c>
      <c r="X33" s="11"/>
      <c r="Y33" s="11"/>
      <c r="Z33" s="11"/>
      <c r="AA33" s="11" t="s">
        <v>58</v>
      </c>
      <c r="AB33" s="11" t="s">
        <v>146</v>
      </c>
      <c r="AC33" s="11" t="s">
        <v>1383</v>
      </c>
      <c r="AD33" s="41"/>
      <c r="AE33" s="44"/>
      <c r="AF33" s="43"/>
    </row>
    <row r="34" spans="1:32" ht="409.5" x14ac:dyDescent="0.25">
      <c r="A34" s="11" t="s">
        <v>499</v>
      </c>
      <c r="B34" s="11"/>
      <c r="C34" s="11" t="s">
        <v>28</v>
      </c>
      <c r="D34" s="11" t="s">
        <v>500</v>
      </c>
      <c r="E34" s="11" t="str">
        <f>CONCATENATE(Table2245678910[[#This Row],[NQF_measure_number]],CHAR(10),Table2245678910[[#This Row],[Endorsement]]," ",Table2245678910[[#This Row],[Endorsed Subtype]])</f>
        <v xml:space="preserve">0639
Endorsed </v>
      </c>
      <c r="F34" s="11" t="s">
        <v>107</v>
      </c>
      <c r="G34" s="11"/>
      <c r="H34" s="11" t="s">
        <v>501</v>
      </c>
      <c r="I34" s="11"/>
      <c r="J34" s="11" t="s">
        <v>32</v>
      </c>
      <c r="K34" s="11" t="s">
        <v>502</v>
      </c>
      <c r="L34" s="11" t="s">
        <v>503</v>
      </c>
      <c r="M34" s="11" t="s">
        <v>504</v>
      </c>
      <c r="N34" s="11" t="s">
        <v>1433</v>
      </c>
      <c r="O34" s="11" t="s">
        <v>37</v>
      </c>
      <c r="P34" s="11" t="s">
        <v>52</v>
      </c>
      <c r="Q34" s="11" t="s">
        <v>506</v>
      </c>
      <c r="R34" s="11" t="s">
        <v>1096</v>
      </c>
      <c r="S34" s="11" t="s">
        <v>257</v>
      </c>
      <c r="T34" s="11"/>
      <c r="U34" s="11" t="s">
        <v>72</v>
      </c>
      <c r="V34" s="11"/>
      <c r="W34" s="11" t="str">
        <f>CONCATENATE(Table2245678910[[#This Row],[Disparities Sensitive]]," ",Table2245678910[[#This Row],[Patient Reported Outcome]])</f>
        <v xml:space="preserve"> </v>
      </c>
      <c r="X34" s="11"/>
      <c r="Y34" s="11"/>
      <c r="Z34" s="11"/>
      <c r="AA34" s="11" t="s">
        <v>507</v>
      </c>
      <c r="AB34" s="11" t="s">
        <v>508</v>
      </c>
      <c r="AC34" s="11" t="s">
        <v>1383</v>
      </c>
      <c r="AD34" s="41"/>
      <c r="AE34" s="44"/>
      <c r="AF34" s="43"/>
    </row>
    <row r="35" spans="1:32" ht="270" x14ac:dyDescent="0.25">
      <c r="A35" s="11" t="s">
        <v>1434</v>
      </c>
      <c r="B35" s="11"/>
      <c r="C35" s="11" t="s">
        <v>28</v>
      </c>
      <c r="D35" s="11" t="s">
        <v>1435</v>
      </c>
      <c r="E35" s="11" t="str">
        <f>CONCATENATE(Table2245678910[[#This Row],[NQF_measure_number]],CHAR(10),Table2245678910[[#This Row],[Endorsement]]," ",Table2245678910[[#This Row],[Endorsed Subtype]])</f>
        <v xml:space="preserve">0716
Endorsed </v>
      </c>
      <c r="F35" s="11" t="s">
        <v>107</v>
      </c>
      <c r="G35" s="11"/>
      <c r="H35" s="11" t="s">
        <v>1436</v>
      </c>
      <c r="I35" s="11"/>
      <c r="J35" s="11" t="s">
        <v>134</v>
      </c>
      <c r="K35" s="11" t="s">
        <v>1437</v>
      </c>
      <c r="L35" s="11" t="s">
        <v>1438</v>
      </c>
      <c r="M35" s="11" t="s">
        <v>1439</v>
      </c>
      <c r="N35" s="11" t="s">
        <v>1440</v>
      </c>
      <c r="O35" s="11" t="s">
        <v>1441</v>
      </c>
      <c r="P35" s="11"/>
      <c r="Q35" s="11" t="s">
        <v>283</v>
      </c>
      <c r="R35" s="11" t="s">
        <v>1096</v>
      </c>
      <c r="S35" s="11" t="s">
        <v>1442</v>
      </c>
      <c r="T35" s="11"/>
      <c r="U35" s="11" t="s">
        <v>1381</v>
      </c>
      <c r="V35" s="11" t="s">
        <v>1443</v>
      </c>
      <c r="W35" s="11" t="str">
        <f>CONCATENATE(Table2245678910[[#This Row],[Disparities Sensitive]]," ",Table2245678910[[#This Row],[Patient Reported Outcome]])</f>
        <v xml:space="preserve"> </v>
      </c>
      <c r="X35" s="11"/>
      <c r="Y35" s="11"/>
      <c r="Z35" s="11" t="s">
        <v>91</v>
      </c>
      <c r="AA35" s="11" t="s">
        <v>58</v>
      </c>
      <c r="AB35" s="11" t="s">
        <v>1444</v>
      </c>
      <c r="AC35" s="11" t="s">
        <v>1383</v>
      </c>
      <c r="AD35" s="41"/>
      <c r="AE35" s="44"/>
      <c r="AF35" s="43"/>
    </row>
    <row r="36" spans="1:32" ht="150" x14ac:dyDescent="0.25">
      <c r="A36" s="11" t="s">
        <v>1445</v>
      </c>
      <c r="B36" s="11"/>
      <c r="C36" s="11" t="s">
        <v>28</v>
      </c>
      <c r="D36" s="11" t="s">
        <v>1446</v>
      </c>
      <c r="E36" s="11" t="str">
        <f>CONCATENATE(Table2245678910[[#This Row],[NQF_measure_number]],CHAR(10),Table2245678910[[#This Row],[Endorsement]]," ",Table2245678910[[#This Row],[Endorsed Subtype]])</f>
        <v xml:space="preserve">1354
Endorsed </v>
      </c>
      <c r="F36" s="11" t="s">
        <v>107</v>
      </c>
      <c r="G36" s="11"/>
      <c r="H36" s="11" t="s">
        <v>1447</v>
      </c>
      <c r="I36" s="11"/>
      <c r="J36" s="11" t="s">
        <v>32</v>
      </c>
      <c r="K36" s="11" t="s">
        <v>1448</v>
      </c>
      <c r="L36" s="11" t="s">
        <v>1449</v>
      </c>
      <c r="M36" s="11" t="s">
        <v>1450</v>
      </c>
      <c r="N36" s="11" t="s">
        <v>1451</v>
      </c>
      <c r="O36" s="11" t="s">
        <v>155</v>
      </c>
      <c r="P36" s="11"/>
      <c r="Q36" s="11" t="s">
        <v>1452</v>
      </c>
      <c r="R36" s="11" t="s">
        <v>116</v>
      </c>
      <c r="S36" s="11" t="s">
        <v>1453</v>
      </c>
      <c r="T36" s="11"/>
      <c r="U36" s="11" t="s">
        <v>1454</v>
      </c>
      <c r="V36" s="11"/>
      <c r="W36" s="11" t="str">
        <f>CONCATENATE(Table2245678910[[#This Row],[Disparities Sensitive]]," ",Table2245678910[[#This Row],[Patient Reported Outcome]])</f>
        <v xml:space="preserve"> </v>
      </c>
      <c r="X36" s="11"/>
      <c r="Y36" s="11"/>
      <c r="Z36" s="11"/>
      <c r="AA36" s="11" t="s">
        <v>58</v>
      </c>
      <c r="AB36" s="11" t="s">
        <v>231</v>
      </c>
      <c r="AC36" s="11" t="s">
        <v>1383</v>
      </c>
      <c r="AD36" s="40"/>
      <c r="AE36" s="39"/>
      <c r="AF36" s="38"/>
    </row>
  </sheetData>
  <printOptions headings="1" gridLines="1"/>
  <pageMargins left="0.25" right="0.25" top="0.75" bottom="0.75" header="0.3" footer="0.3"/>
  <pageSetup scale="30" fitToHeight="0" orientation="landscape" verticalDpi="0" r:id="rId1"/>
  <headerFooter>
    <oddHeader>&amp;CMeasures Under Consideration and Finalized:  Meaningful Use (EHR Incentive Program) - Hospitals, CAHs</oddHeader>
    <oddFooter>&amp;C2013 MAP Pre-Rulemaking&amp;R&amp;P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728b56039d418db8b962ecd6f747f7 xmlns="913e6da8-ff93-4dad-8762-5a7644b86edb">
      <Terms xmlns="http://schemas.microsoft.com/office/infopath/2007/PartnerControls"/>
    </lc728b56039d418db8b962ecd6f747f7>
    <da60c048f1a843858128370716b405f0 xmlns="913e6da8-ff93-4dad-8762-5a7644b86edb">
      <Terms xmlns="http://schemas.microsoft.com/office/infopath/2007/PartnerControls">
        <TermInfo xmlns="http://schemas.microsoft.com/office/infopath/2007/PartnerControls">
          <TermName xmlns="http://schemas.microsoft.com/office/infopath/2007/PartnerControls">MAP Hospital Workgroup</TermName>
          <TermId xmlns="http://schemas.microsoft.com/office/infopath/2007/PartnerControls">982b320f-fb9a-40e1-9e1a-ff91b52a9059</TermId>
        </TermInfo>
      </Terms>
    </da60c048f1a843858128370716b405f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0C29F53126DC499626E0AA103C2A33" ma:contentTypeVersion="12" ma:contentTypeDescription="Create a new document." ma:contentTypeScope="" ma:versionID="6032c249b4219c0e8ce9be6f6f4e28db">
  <xsd:schema xmlns:xsd="http://www.w3.org/2001/XMLSchema" xmlns:xs="http://www.w3.org/2001/XMLSchema" xmlns:p="http://schemas.microsoft.com/office/2006/metadata/properties" xmlns:ns2="913e6da8-ff93-4dad-8762-5a7644b86edb" targetNamespace="http://schemas.microsoft.com/office/2006/metadata/properties" ma:root="true" ma:fieldsID="96e86d57134ddd933a2feafdf720736f" ns2:_="">
    <xsd:import namespace="913e6da8-ff93-4dad-8762-5a7644b86edb"/>
    <xsd:element name="properties">
      <xsd:complexType>
        <xsd:sequence>
          <xsd:element name="documentManagement">
            <xsd:complexType>
              <xsd:all>
                <xsd:element ref="ns2:da60c048f1a843858128370716b405f0" minOccurs="0"/>
                <xsd:element ref="ns2:lc728b56039d418db8b962ecd6f747f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da60c048f1a843858128370716b405f0" ma:index="9" nillable="true" ma:taxonomy="true" ma:internalName="da60c048f1a843858128370716b405f0" ma:taxonomyFieldName="Committee_x0028_s_x0029_" ma:displayName="Committee" ma:default="" ma:fieldId="{da60c048-f1a8-4385-8128-370716b405f0}" ma:taxonomyMulti="true" ma:sspId="be605fd1-bb32-4cc0-9ff9-cad53d9b0bf2" ma:termSetId="5eeecd83-963c-4a55-a746-40d313111243" ma:anchorId="a1aa9606-5625-4fc2-9c7f-9e4991107233" ma:open="false" ma:isKeyword="false">
      <xsd:complexType>
        <xsd:sequence>
          <xsd:element ref="pc:Terms" minOccurs="0" maxOccurs="1"/>
        </xsd:sequence>
      </xsd:complexType>
    </xsd:element>
    <xsd:element name="lc728b56039d418db8b962ecd6f747f7" ma:index="11" nillable="true" ma:taxonomy="true" ma:internalName="lc728b56039d418db8b962ecd6f747f7" ma:taxonomyFieldName="NQF_x0020_Department_x0020__x002d__x0020_Test" ma:displayName="NQF Department" ma:default="" ma:fieldId="{5c728b56-039d-418d-b8b9-62ecd6f747f7}" ma:taxonomyMulti="true" ma:sspId="be605fd1-bb32-4cc0-9ff9-cad53d9b0bf2" ma:termSetId="5d81559a-5023-4ec6-b38d-2559b416935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D26EB2-F79B-499A-BA41-3652FD560AE7}">
  <ds:schemaRefs>
    <ds:schemaRef ds:uri="http://purl.org/dc/elements/1.1/"/>
    <ds:schemaRef ds:uri="http://purl.org/dc/terms/"/>
    <ds:schemaRef ds:uri="http://schemas.microsoft.com/office/2006/documentManagement/types"/>
    <ds:schemaRef ds:uri="913e6da8-ff93-4dad-8762-5a7644b86edb"/>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1D5FA60-5CB2-42AC-B6C6-82BAC6128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7EDEB6-0B6A-49B7-B3E4-DBA040FF0E8F}">
  <ds:schemaRefs>
    <ds:schemaRef ds:uri="http://schemas.microsoft.com/sharepoint/events"/>
  </ds:schemaRefs>
</ds:datastoreItem>
</file>

<file path=customXml/itemProps4.xml><?xml version="1.0" encoding="utf-8"?>
<ds:datastoreItem xmlns:ds="http://schemas.openxmlformats.org/officeDocument/2006/customXml" ds:itemID="{603B0ACA-72F2-4148-A6B8-B532F18F10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IQR</vt:lpstr>
      <vt:lpstr>VBP</vt:lpstr>
      <vt:lpstr>OQR</vt:lpstr>
      <vt:lpstr>ASCQR</vt:lpstr>
      <vt:lpstr>HAC</vt:lpstr>
      <vt:lpstr>HRRP</vt:lpstr>
      <vt:lpstr>PCHQR</vt:lpstr>
      <vt:lpstr>IPFQR</vt:lpstr>
      <vt:lpstr>MU</vt:lpstr>
      <vt:lpstr>ASCQR!Print_Titles</vt:lpstr>
      <vt:lpstr>HAC!Print_Titles</vt:lpstr>
      <vt:lpstr>HRRP!Print_Titles</vt:lpstr>
      <vt:lpstr>IPFQR!Print_Titles</vt:lpstr>
      <vt:lpstr>IQR!Print_Titles</vt:lpstr>
      <vt:lpstr>MU!Print_Titles</vt:lpstr>
      <vt:lpstr>OQR!Print_Titles</vt:lpstr>
      <vt:lpstr>PCHQR!Print_Titles</vt:lpstr>
      <vt:lpstr>VBP!Print_Titles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Duevel Anderson</dc:creator>
  <cp:lastModifiedBy>Mawuse D. Matias</cp:lastModifiedBy>
  <cp:lastPrinted>2013-11-25T16:43:30Z</cp:lastPrinted>
  <dcterms:created xsi:type="dcterms:W3CDTF">2013-11-22T20:01:06Z</dcterms:created>
  <dcterms:modified xsi:type="dcterms:W3CDTF">2014-01-02T15:30:06Z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ittee(s)">
    <vt:lpwstr>102;#MAP Hospital Workgroup|982b320f-fb9a-40e1-9e1a-ff91b52a9059</vt:lpwstr>
  </property>
  <property fmtid="{D5CDD505-2E9C-101B-9397-08002B2CF9AE}" pid="3" name="NQF Department - Test">
    <vt:lpwstr/>
  </property>
  <property fmtid="{D5CDD505-2E9C-101B-9397-08002B2CF9AE}" pid="4" name="ContentTypeId">
    <vt:lpwstr>0x0101000F0C29F53126DC499626E0AA103C2A33</vt:lpwstr>
  </property>
  <property fmtid="{D5CDD505-2E9C-101B-9397-08002B2CF9AE}" pid="5" name="TaxCatchAll">
    <vt:lpwstr>102;#MAP Hospital Workgroup|982b320f-fb9a-40e1-9e1a-ff91b52a9059</vt:lpwstr>
  </property>
</Properties>
</file>