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9200" windowHeight="11010"/>
  </bookViews>
  <sheets>
    <sheet name="READ ME" sheetId="1" r:id="rId1"/>
    <sheet name="Measure Info" sheetId="2" r:id="rId2"/>
    <sheet name="Scorecard 1" sheetId="3" r:id="rId3"/>
    <sheet name="Scorecard 2" sheetId="5" r:id="rId4"/>
    <sheet name="Scorecard 3" sheetId="6" r:id="rId5"/>
    <sheet name="Scorecard 4" sheetId="8" r:id="rId6"/>
    <sheet name="Results" sheetId="7" r:id="rId7"/>
    <sheet name="Feasibility Plan" sheetId="4" r:id="rId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8" l="1"/>
  <c r="B7" i="4"/>
  <c r="N5" i="7"/>
  <c r="O5" i="7"/>
  <c r="P5" i="7"/>
  <c r="Q5" i="7"/>
  <c r="N6" i="7"/>
  <c r="N37" i="7" s="1"/>
  <c r="O6" i="7"/>
  <c r="P6" i="7"/>
  <c r="P37" i="7" s="1"/>
  <c r="Q6" i="7"/>
  <c r="Q37" i="7" s="1"/>
  <c r="N7" i="7"/>
  <c r="O7" i="7"/>
  <c r="P7" i="7"/>
  <c r="Q7" i="7"/>
  <c r="N8" i="7"/>
  <c r="O8" i="7"/>
  <c r="P8" i="7"/>
  <c r="S8" i="7" s="1"/>
  <c r="Q8" i="7"/>
  <c r="N9" i="7"/>
  <c r="O9" i="7"/>
  <c r="P9" i="7"/>
  <c r="Q9" i="7"/>
  <c r="N10" i="7"/>
  <c r="O10" i="7"/>
  <c r="P10" i="7"/>
  <c r="Q10" i="7"/>
  <c r="S10" i="7" s="1"/>
  <c r="N11" i="7"/>
  <c r="O11" i="7"/>
  <c r="P11" i="7"/>
  <c r="Q11" i="7"/>
  <c r="N12" i="7"/>
  <c r="S12" i="7" s="1"/>
  <c r="O12" i="7"/>
  <c r="P12" i="7"/>
  <c r="Q12" i="7"/>
  <c r="N13" i="7"/>
  <c r="O13" i="7"/>
  <c r="P13" i="7"/>
  <c r="Q13" i="7"/>
  <c r="N14" i="7"/>
  <c r="S14" i="7" s="1"/>
  <c r="O14" i="7"/>
  <c r="P14" i="7"/>
  <c r="Q14" i="7"/>
  <c r="N15" i="7"/>
  <c r="O15" i="7"/>
  <c r="P15" i="7"/>
  <c r="Q15" i="7"/>
  <c r="N16" i="7"/>
  <c r="O16" i="7"/>
  <c r="P16" i="7"/>
  <c r="S16" i="7" s="1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N22" i="7"/>
  <c r="S22" i="7" s="1"/>
  <c r="O22" i="7"/>
  <c r="P22" i="7"/>
  <c r="Q22" i="7"/>
  <c r="N23" i="7"/>
  <c r="O23" i="7"/>
  <c r="P23" i="7"/>
  <c r="Q23" i="7"/>
  <c r="N24" i="7"/>
  <c r="S24" i="7" s="1"/>
  <c r="O24" i="7"/>
  <c r="P24" i="7"/>
  <c r="Q24" i="7"/>
  <c r="N25" i="7"/>
  <c r="O25" i="7"/>
  <c r="P25" i="7"/>
  <c r="Q25" i="7"/>
  <c r="N26" i="7"/>
  <c r="O26" i="7"/>
  <c r="P26" i="7"/>
  <c r="S26" i="7" s="1"/>
  <c r="Q26" i="7"/>
  <c r="N27" i="7"/>
  <c r="O27" i="7"/>
  <c r="P27" i="7"/>
  <c r="Q27" i="7"/>
  <c r="N28" i="7"/>
  <c r="O28" i="7"/>
  <c r="P28" i="7"/>
  <c r="Q28" i="7"/>
  <c r="N29" i="7"/>
  <c r="O29" i="7"/>
  <c r="P29" i="7"/>
  <c r="Q29" i="7"/>
  <c r="N30" i="7"/>
  <c r="S30" i="7" s="1"/>
  <c r="O30" i="7"/>
  <c r="P30" i="7"/>
  <c r="Q30" i="7"/>
  <c r="N31" i="7"/>
  <c r="O31" i="7"/>
  <c r="P31" i="7"/>
  <c r="Q31" i="7"/>
  <c r="N32" i="7"/>
  <c r="S32" i="7" s="1"/>
  <c r="O32" i="7"/>
  <c r="P32" i="7"/>
  <c r="Q32" i="7"/>
  <c r="N33" i="7"/>
  <c r="O33" i="7"/>
  <c r="P33" i="7"/>
  <c r="Q33" i="7"/>
  <c r="Q4" i="7"/>
  <c r="C6" i="4"/>
  <c r="C14" i="4"/>
  <c r="C30" i="4"/>
  <c r="C32" i="4"/>
  <c r="B8" i="4"/>
  <c r="B10" i="4"/>
  <c r="B16" i="4"/>
  <c r="B20" i="4"/>
  <c r="C4" i="4"/>
  <c r="U3" i="7"/>
  <c r="B4" i="7"/>
  <c r="S5" i="7"/>
  <c r="B6" i="4" s="1"/>
  <c r="S7" i="7"/>
  <c r="C8" i="4" s="1"/>
  <c r="S9" i="7"/>
  <c r="C10" i="4" s="1"/>
  <c r="S11" i="7"/>
  <c r="B12" i="4" s="1"/>
  <c r="S13" i="7"/>
  <c r="B14" i="4" s="1"/>
  <c r="S15" i="7"/>
  <c r="C16" i="4" s="1"/>
  <c r="S19" i="7"/>
  <c r="C20" i="4" s="1"/>
  <c r="S20" i="7"/>
  <c r="B21" i="4" s="1"/>
  <c r="S21" i="7"/>
  <c r="B22" i="4" s="1"/>
  <c r="S23" i="7"/>
  <c r="B24" i="4" s="1"/>
  <c r="S25" i="7"/>
  <c r="C26" i="4" s="1"/>
  <c r="S27" i="7"/>
  <c r="C28" i="4" s="1"/>
  <c r="S28" i="7"/>
  <c r="B29" i="4" s="1"/>
  <c r="S29" i="7"/>
  <c r="B30" i="4" s="1"/>
  <c r="S31" i="7"/>
  <c r="B32" i="4" s="1"/>
  <c r="S33" i="7"/>
  <c r="C34" i="4" s="1"/>
  <c r="O35" i="7"/>
  <c r="P35" i="7"/>
  <c r="O37" i="7"/>
  <c r="P4" i="7"/>
  <c r="O4" i="7"/>
  <c r="N4" i="7"/>
  <c r="O2" i="7"/>
  <c r="B1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A32" i="7"/>
  <c r="B32" i="7"/>
  <c r="C32" i="7"/>
  <c r="D32" i="7"/>
  <c r="E32" i="7"/>
  <c r="F32" i="7"/>
  <c r="G32" i="7"/>
  <c r="H32" i="7"/>
  <c r="I32" i="7"/>
  <c r="J32" i="7"/>
  <c r="K32" i="7"/>
  <c r="L32" i="7"/>
  <c r="M32" i="7"/>
  <c r="A33" i="7"/>
  <c r="B33" i="7"/>
  <c r="C33" i="7"/>
  <c r="D33" i="7"/>
  <c r="E33" i="7"/>
  <c r="F33" i="7"/>
  <c r="G33" i="7"/>
  <c r="H33" i="7"/>
  <c r="I33" i="7"/>
  <c r="J33" i="7"/>
  <c r="K33" i="7"/>
  <c r="L33" i="7"/>
  <c r="M33" i="7"/>
  <c r="A17" i="7"/>
  <c r="B17" i="7"/>
  <c r="C17" i="7"/>
  <c r="D17" i="7"/>
  <c r="E17" i="7"/>
  <c r="F17" i="7"/>
  <c r="G17" i="7"/>
  <c r="H17" i="7"/>
  <c r="I17" i="7"/>
  <c r="J17" i="7"/>
  <c r="K17" i="7"/>
  <c r="L17" i="7"/>
  <c r="M17" i="7"/>
  <c r="A18" i="7"/>
  <c r="B18" i="7"/>
  <c r="C18" i="7"/>
  <c r="D18" i="7"/>
  <c r="E18" i="7"/>
  <c r="F18" i="7"/>
  <c r="G18" i="7"/>
  <c r="H18" i="7"/>
  <c r="I18" i="7"/>
  <c r="J18" i="7"/>
  <c r="K18" i="7"/>
  <c r="L18" i="7"/>
  <c r="M18" i="7"/>
  <c r="A19" i="7"/>
  <c r="B19" i="7"/>
  <c r="C19" i="7"/>
  <c r="D19" i="7"/>
  <c r="E19" i="7"/>
  <c r="F19" i="7"/>
  <c r="G19" i="7"/>
  <c r="H19" i="7"/>
  <c r="I19" i="7"/>
  <c r="J19" i="7"/>
  <c r="K19" i="7"/>
  <c r="L19" i="7"/>
  <c r="M19" i="7"/>
  <c r="A20" i="7"/>
  <c r="B20" i="7"/>
  <c r="C20" i="7"/>
  <c r="D20" i="7"/>
  <c r="E20" i="7"/>
  <c r="F20" i="7"/>
  <c r="G20" i="7"/>
  <c r="H20" i="7"/>
  <c r="I20" i="7"/>
  <c r="J20" i="7"/>
  <c r="K20" i="7"/>
  <c r="L20" i="7"/>
  <c r="M20" i="7"/>
  <c r="A21" i="7"/>
  <c r="B21" i="7"/>
  <c r="C21" i="7"/>
  <c r="D21" i="7"/>
  <c r="E21" i="7"/>
  <c r="F21" i="7"/>
  <c r="G21" i="7"/>
  <c r="H21" i="7"/>
  <c r="I21" i="7"/>
  <c r="J21" i="7"/>
  <c r="K21" i="7"/>
  <c r="L21" i="7"/>
  <c r="M21" i="7"/>
  <c r="A22" i="7"/>
  <c r="B22" i="7"/>
  <c r="C22" i="7"/>
  <c r="D22" i="7"/>
  <c r="E22" i="7"/>
  <c r="F22" i="7"/>
  <c r="G22" i="7"/>
  <c r="H22" i="7"/>
  <c r="I22" i="7"/>
  <c r="J22" i="7"/>
  <c r="K22" i="7"/>
  <c r="L22" i="7"/>
  <c r="M22" i="7"/>
  <c r="A23" i="7"/>
  <c r="B23" i="7"/>
  <c r="C23" i="7"/>
  <c r="D23" i="7"/>
  <c r="E23" i="7"/>
  <c r="F23" i="7"/>
  <c r="G23" i="7"/>
  <c r="H23" i="7"/>
  <c r="I23" i="7"/>
  <c r="J23" i="7"/>
  <c r="K23" i="7"/>
  <c r="L23" i="7"/>
  <c r="M23" i="7"/>
  <c r="A24" i="7"/>
  <c r="B24" i="7"/>
  <c r="C24" i="7"/>
  <c r="D24" i="7"/>
  <c r="E24" i="7"/>
  <c r="F24" i="7"/>
  <c r="G24" i="7"/>
  <c r="H24" i="7"/>
  <c r="I24" i="7"/>
  <c r="J24" i="7"/>
  <c r="K24" i="7"/>
  <c r="L24" i="7"/>
  <c r="M24" i="7"/>
  <c r="A25" i="7"/>
  <c r="B25" i="7"/>
  <c r="C25" i="7"/>
  <c r="D25" i="7"/>
  <c r="E25" i="7"/>
  <c r="F25" i="7"/>
  <c r="G25" i="7"/>
  <c r="H25" i="7"/>
  <c r="I25" i="7"/>
  <c r="J25" i="7"/>
  <c r="K25" i="7"/>
  <c r="L25" i="7"/>
  <c r="M25" i="7"/>
  <c r="A26" i="7"/>
  <c r="B26" i="7"/>
  <c r="C26" i="7"/>
  <c r="D26" i="7"/>
  <c r="E26" i="7"/>
  <c r="F26" i="7"/>
  <c r="G26" i="7"/>
  <c r="H26" i="7"/>
  <c r="I26" i="7"/>
  <c r="J26" i="7"/>
  <c r="K26" i="7"/>
  <c r="L26" i="7"/>
  <c r="M26" i="7"/>
  <c r="A27" i="7"/>
  <c r="B27" i="7"/>
  <c r="C27" i="7"/>
  <c r="D27" i="7"/>
  <c r="E27" i="7"/>
  <c r="F27" i="7"/>
  <c r="G27" i="7"/>
  <c r="H27" i="7"/>
  <c r="I27" i="7"/>
  <c r="J27" i="7"/>
  <c r="K27" i="7"/>
  <c r="L27" i="7"/>
  <c r="M27" i="7"/>
  <c r="A28" i="7"/>
  <c r="B28" i="7"/>
  <c r="C28" i="7"/>
  <c r="D28" i="7"/>
  <c r="E28" i="7"/>
  <c r="F28" i="7"/>
  <c r="G28" i="7"/>
  <c r="H28" i="7"/>
  <c r="I28" i="7"/>
  <c r="J28" i="7"/>
  <c r="K28" i="7"/>
  <c r="L28" i="7"/>
  <c r="M28" i="7"/>
  <c r="A29" i="7"/>
  <c r="B29" i="7"/>
  <c r="C29" i="7"/>
  <c r="D29" i="7"/>
  <c r="E29" i="7"/>
  <c r="F29" i="7"/>
  <c r="G29" i="7"/>
  <c r="H29" i="7"/>
  <c r="I29" i="7"/>
  <c r="J29" i="7"/>
  <c r="K29" i="7"/>
  <c r="L29" i="7"/>
  <c r="M29" i="7"/>
  <c r="A30" i="7"/>
  <c r="B30" i="7"/>
  <c r="C30" i="7"/>
  <c r="D30" i="7"/>
  <c r="E30" i="7"/>
  <c r="F30" i="7"/>
  <c r="G30" i="7"/>
  <c r="H30" i="7"/>
  <c r="I30" i="7"/>
  <c r="J30" i="7"/>
  <c r="K30" i="7"/>
  <c r="L30" i="7"/>
  <c r="M30" i="7"/>
  <c r="A31" i="7"/>
  <c r="B31" i="7"/>
  <c r="C31" i="7"/>
  <c r="D31" i="7"/>
  <c r="E31" i="7"/>
  <c r="F31" i="7"/>
  <c r="G31" i="7"/>
  <c r="H31" i="7"/>
  <c r="I31" i="7"/>
  <c r="J31" i="7"/>
  <c r="K31" i="7"/>
  <c r="L31" i="7"/>
  <c r="M31" i="7"/>
  <c r="B31" i="6"/>
  <c r="B32" i="6"/>
  <c r="B33" i="6"/>
  <c r="B34" i="6"/>
  <c r="B25" i="6"/>
  <c r="B26" i="6"/>
  <c r="B27" i="6"/>
  <c r="B28" i="6"/>
  <c r="B29" i="6"/>
  <c r="B30" i="6"/>
  <c r="B25" i="5"/>
  <c r="B26" i="5"/>
  <c r="B27" i="5"/>
  <c r="B28" i="5"/>
  <c r="B29" i="5"/>
  <c r="B30" i="5"/>
  <c r="B31" i="5"/>
  <c r="B32" i="5"/>
  <c r="B33" i="5"/>
  <c r="B34" i="5"/>
  <c r="B25" i="3"/>
  <c r="B26" i="3"/>
  <c r="B27" i="3"/>
  <c r="B28" i="3"/>
  <c r="B29" i="3"/>
  <c r="B30" i="3"/>
  <c r="B31" i="3"/>
  <c r="B32" i="3"/>
  <c r="B33" i="3"/>
  <c r="B34" i="3"/>
  <c r="S18" i="7" l="1"/>
  <c r="B19" i="4" s="1"/>
  <c r="C24" i="4"/>
  <c r="B28" i="4"/>
  <c r="C22" i="4"/>
  <c r="C19" i="4"/>
  <c r="C17" i="4"/>
  <c r="B17" i="4"/>
  <c r="B11" i="4"/>
  <c r="C11" i="4"/>
  <c r="B27" i="4"/>
  <c r="C27" i="4"/>
  <c r="C9" i="4"/>
  <c r="B9" i="4"/>
  <c r="B31" i="4"/>
  <c r="C31" i="4"/>
  <c r="C23" i="4"/>
  <c r="B23" i="4"/>
  <c r="B13" i="4"/>
  <c r="C13" i="4"/>
  <c r="C33" i="4"/>
  <c r="B33" i="4"/>
  <c r="C25" i="4"/>
  <c r="B25" i="4"/>
  <c r="C15" i="4"/>
  <c r="B15" i="4"/>
  <c r="P36" i="7"/>
  <c r="P38" i="7" s="1"/>
  <c r="B34" i="4"/>
  <c r="B26" i="4"/>
  <c r="C29" i="4"/>
  <c r="C12" i="4"/>
  <c r="Q35" i="7"/>
  <c r="S6" i="7"/>
  <c r="C21" i="4"/>
  <c r="S4" i="7"/>
  <c r="Q36" i="7"/>
  <c r="Q38" i="7" s="1"/>
  <c r="O36" i="7"/>
  <c r="O38" i="7" s="1"/>
  <c r="N36" i="7"/>
  <c r="N38" i="7" s="1"/>
  <c r="N35" i="7"/>
  <c r="S17" i="7"/>
  <c r="M5" i="7"/>
  <c r="M6" i="7"/>
  <c r="M7" i="7"/>
  <c r="M8" i="7"/>
  <c r="M9" i="7"/>
  <c r="M10" i="7"/>
  <c r="M11" i="7"/>
  <c r="M12" i="7"/>
  <c r="M13" i="7"/>
  <c r="M14" i="7"/>
  <c r="M15" i="7"/>
  <c r="M16" i="7"/>
  <c r="M4" i="7"/>
  <c r="L5" i="7"/>
  <c r="L6" i="7"/>
  <c r="L7" i="7"/>
  <c r="L8" i="7"/>
  <c r="L9" i="7"/>
  <c r="L10" i="7"/>
  <c r="L11" i="7"/>
  <c r="L12" i="7"/>
  <c r="L13" i="7"/>
  <c r="L14" i="7"/>
  <c r="L15" i="7"/>
  <c r="L16" i="7"/>
  <c r="L4" i="7"/>
  <c r="K5" i="7"/>
  <c r="K6" i="7"/>
  <c r="K7" i="7"/>
  <c r="K8" i="7"/>
  <c r="K9" i="7"/>
  <c r="K10" i="7"/>
  <c r="K11" i="7"/>
  <c r="K12" i="7"/>
  <c r="K13" i="7"/>
  <c r="K14" i="7"/>
  <c r="K15" i="7"/>
  <c r="K16" i="7"/>
  <c r="K4" i="7"/>
  <c r="J5" i="7"/>
  <c r="J6" i="7"/>
  <c r="J7" i="7"/>
  <c r="J8" i="7"/>
  <c r="J9" i="7"/>
  <c r="J10" i="7"/>
  <c r="J11" i="7"/>
  <c r="J12" i="7"/>
  <c r="J13" i="7"/>
  <c r="J14" i="7"/>
  <c r="J15" i="7"/>
  <c r="J16" i="7"/>
  <c r="J4" i="7"/>
  <c r="I5" i="7"/>
  <c r="I6" i="7"/>
  <c r="I7" i="7"/>
  <c r="I8" i="7"/>
  <c r="I9" i="7"/>
  <c r="I10" i="7"/>
  <c r="I11" i="7"/>
  <c r="I12" i="7"/>
  <c r="I13" i="7"/>
  <c r="I14" i="7"/>
  <c r="I15" i="7"/>
  <c r="I16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4" i="7"/>
  <c r="C7" i="4" l="1"/>
  <c r="B5" i="4"/>
  <c r="C5" i="4"/>
  <c r="B18" i="4"/>
  <c r="C18" i="4"/>
  <c r="K37" i="7"/>
  <c r="K35" i="7"/>
  <c r="K36" i="7"/>
  <c r="M37" i="7"/>
  <c r="M35" i="7"/>
  <c r="M36" i="7"/>
  <c r="J37" i="7"/>
  <c r="J35" i="7"/>
  <c r="J36" i="7"/>
  <c r="L37" i="7"/>
  <c r="L35" i="7"/>
  <c r="L36" i="7"/>
  <c r="G37" i="7"/>
  <c r="G35" i="7"/>
  <c r="G36" i="7"/>
  <c r="I37" i="7"/>
  <c r="I36" i="7"/>
  <c r="I35" i="7"/>
  <c r="F37" i="7"/>
  <c r="F36" i="7"/>
  <c r="F35" i="7"/>
  <c r="H37" i="7"/>
  <c r="H36" i="7"/>
  <c r="H35" i="7"/>
  <c r="E5" i="7"/>
  <c r="E6" i="7"/>
  <c r="E7" i="7"/>
  <c r="E8" i="7"/>
  <c r="E9" i="7"/>
  <c r="E10" i="7"/>
  <c r="E11" i="7"/>
  <c r="E12" i="7"/>
  <c r="E13" i="7"/>
  <c r="E14" i="7"/>
  <c r="E15" i="7"/>
  <c r="E16" i="7"/>
  <c r="E4" i="7"/>
  <c r="D5" i="7"/>
  <c r="D6" i="7"/>
  <c r="D7" i="7"/>
  <c r="D8" i="7"/>
  <c r="D9" i="7"/>
  <c r="D10" i="7"/>
  <c r="D11" i="7"/>
  <c r="D12" i="7"/>
  <c r="D13" i="7"/>
  <c r="D14" i="7"/>
  <c r="D15" i="7"/>
  <c r="D16" i="7"/>
  <c r="D4" i="7"/>
  <c r="C5" i="7"/>
  <c r="C6" i="7"/>
  <c r="C7" i="7"/>
  <c r="C8" i="7"/>
  <c r="C9" i="7"/>
  <c r="C10" i="7"/>
  <c r="C11" i="7"/>
  <c r="C12" i="7"/>
  <c r="C13" i="7"/>
  <c r="C14" i="7"/>
  <c r="C15" i="7"/>
  <c r="C16" i="7"/>
  <c r="C4" i="7"/>
  <c r="B5" i="7"/>
  <c r="B6" i="7"/>
  <c r="B7" i="7"/>
  <c r="B8" i="7"/>
  <c r="B9" i="7"/>
  <c r="B10" i="7"/>
  <c r="B11" i="7"/>
  <c r="B12" i="7"/>
  <c r="B13" i="7"/>
  <c r="B14" i="7"/>
  <c r="B15" i="7"/>
  <c r="B16" i="7"/>
  <c r="M38" i="7" l="1"/>
  <c r="C37" i="7"/>
  <c r="C35" i="7"/>
  <c r="C36" i="7"/>
  <c r="C38" i="7" s="1"/>
  <c r="E37" i="7"/>
  <c r="E35" i="7"/>
  <c r="E36" i="7"/>
  <c r="D37" i="7"/>
  <c r="D35" i="7"/>
  <c r="D36" i="7"/>
  <c r="B37" i="7"/>
  <c r="B35" i="7"/>
  <c r="B36" i="7"/>
  <c r="B38" i="7" s="1"/>
  <c r="L38" i="7"/>
  <c r="K38" i="7"/>
  <c r="J38" i="7"/>
  <c r="I38" i="7"/>
  <c r="H38" i="7"/>
  <c r="G38" i="7"/>
  <c r="F38" i="7"/>
  <c r="A5" i="7"/>
  <c r="A6" i="7"/>
  <c r="A7" i="7"/>
  <c r="A8" i="7"/>
  <c r="A9" i="7"/>
  <c r="A10" i="7"/>
  <c r="A11" i="7"/>
  <c r="A12" i="7"/>
  <c r="A13" i="7"/>
  <c r="A14" i="7"/>
  <c r="A15" i="7"/>
  <c r="A16" i="7"/>
  <c r="A4" i="7"/>
  <c r="K2" i="7"/>
  <c r="G2" i="7"/>
  <c r="C2" i="7"/>
  <c r="B1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1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1" i="3"/>
  <c r="E38" i="7" l="1"/>
  <c r="D38" i="7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7" i="3"/>
  <c r="B6" i="3"/>
  <c r="B5" i="3"/>
</calcChain>
</file>

<file path=xl/sharedStrings.xml><?xml version="1.0" encoding="utf-8"?>
<sst xmlns="http://schemas.openxmlformats.org/spreadsheetml/2006/main" count="172" uniqueCount="99">
  <si>
    <t>Tab 1:  Begin Here</t>
  </si>
  <si>
    <t>Tab 2:  Overview of Measure</t>
  </si>
  <si>
    <t>Tab 3:  Scorecard 1</t>
  </si>
  <si>
    <t>Tab 4:  Scorecard 2</t>
  </si>
  <si>
    <t>Tab 5:  Scorecard 3</t>
  </si>
  <si>
    <t>Tab 6:  Results</t>
  </si>
  <si>
    <t xml:space="preserve">Availability -  the extent to which the data are readily available in a structured format across EHR systems. </t>
  </si>
  <si>
    <t>Examples</t>
  </si>
  <si>
    <t>Score</t>
  </si>
  <si>
    <t xml:space="preserve">Data element is not available in a structured format in this EHR. </t>
  </si>
  <si>
    <t xml:space="preserve">Data element is currently NOT collected but the ability to collect data element is required for certified EHR </t>
  </si>
  <si>
    <t xml:space="preserve">Data element exists in a structured format in this EHR </t>
  </si>
  <si>
    <t>Information is from authoritative source and/or is highly likely to be correct.</t>
  </si>
  <si>
    <t xml:space="preserve">Information may not be from the most authoritative source and/or has moderate likelihood of being accurate. </t>
  </si>
  <si>
    <t xml:space="preserve">Information may not be correct. </t>
  </si>
  <si>
    <t xml:space="preserve">Lab results transmitted directly from the laboratory information system into the EHR </t>
  </si>
  <si>
    <t>Self-report of a vaccination</t>
  </si>
  <si>
    <t>Check box that indicates medication reconcilliation was performed</t>
  </si>
  <si>
    <t xml:space="preserve"> Definitions</t>
  </si>
  <si>
    <t>Data Element Feasibility Domains</t>
  </si>
  <si>
    <t>Data element is coded in a nationally accepted terminology standard.</t>
  </si>
  <si>
    <t>Terminology standards for the data element are currently available, but not consistently coded to standard terminiology in the EHR, or the EHR does not easily allow such coding.</t>
  </si>
  <si>
    <t>EHR does not support coding to the existing standard.</t>
  </si>
  <si>
    <t xml:space="preserve">The data element is routinely collected as apart of routine care and requires no additional data entry from a clinician or other provider solely for the quality measure, and no EHR interface changes. </t>
  </si>
  <si>
    <t>Data element is not routinely collected as a part of routine care and additional time and effort are required, but perceived to have some benefit.</t>
  </si>
  <si>
    <t xml:space="preserve"> Additional time and effort over and above routine care is required to collect this data element without immediate benefit to care.</t>
  </si>
  <si>
    <t>Standards - the extent to which the data element is coded using a nationally accepted terminology standard (vocabulary) and mapped to the Quality Data model (QDM).</t>
  </si>
  <si>
    <t xml:space="preserve">Workflow - the extent to which capturing the data element impacts the typical workflow for that user </t>
  </si>
  <si>
    <t xml:space="preserve">Accuracy -  the extent to which the information contained in the data is correct - Data accuracy and authority are interelated </t>
  </si>
  <si>
    <t>Lab values vital signs, referral orders, or problem list entry</t>
  </si>
  <si>
    <t>Step 1 : Complete Measure Information tab</t>
  </si>
  <si>
    <t>Step 2:  Complete Scorecard for each of the EHR systems listed on "Measure Information" tab - do not limit to only systems measure was tested on.</t>
  </si>
  <si>
    <t xml:space="preserve">Step 4:  Review results </t>
  </si>
  <si>
    <t>NQF FEASIBLITY SCORECARD FOR ELECTRONIC CLINICAL QUALITY MEASURES (eCQMs)</t>
  </si>
  <si>
    <t>Please complete the Feasibility Scorecard Workbook and ensure each data element required for measure calculation is documented within the Scorecard datasheet</t>
  </si>
  <si>
    <t>This activity will require input from individuals on your staff that are familiar with querying information from an electronic health record (EHR)</t>
  </si>
  <si>
    <t>Measure Title</t>
  </si>
  <si>
    <t>Measure Type</t>
  </si>
  <si>
    <t>Care Setting</t>
  </si>
  <si>
    <t>Level of Analysis</t>
  </si>
  <si>
    <t>EHR System #1</t>
  </si>
  <si>
    <t>EHR System #2</t>
  </si>
  <si>
    <t>EHR System #3</t>
  </si>
  <si>
    <t>LIST ALL DATA ELEMENTS - this will pre-populate scorecards</t>
  </si>
  <si>
    <t>Data Element</t>
  </si>
  <si>
    <t>EHR System</t>
  </si>
  <si>
    <t>#</t>
  </si>
  <si>
    <t>Data Element Attributes</t>
  </si>
  <si>
    <t>Is the data readily availble in a structured format, i.e., resides in fixed fields in EHR?</t>
  </si>
  <si>
    <t>What is the accuracy of the data element in EHRs under normal operating conditions?  Are the data source and recorder specified?</t>
  </si>
  <si>
    <t>Is the data element coded using a nationally accepted terminology standard?</t>
  </si>
  <si>
    <t>Is the data captured during the course of care and fits the typical EHR workflow for that user?</t>
  </si>
  <si>
    <t>RXNORM, SNOMED</t>
  </si>
  <si>
    <t>Value Set</t>
  </si>
  <si>
    <t>DATA AVAILABILITY</t>
  </si>
  <si>
    <t>DATA ACCURACY</t>
  </si>
  <si>
    <t>DATA STANDARDS</t>
  </si>
  <si>
    <t>WORKFLOW</t>
  </si>
  <si>
    <t>MEASURE INFORMATION</t>
  </si>
  <si>
    <t>EHR #1</t>
  </si>
  <si>
    <t>EHR #2</t>
  </si>
  <si>
    <t>EHR #3</t>
  </si>
  <si>
    <t>SUMMARY</t>
  </si>
  <si>
    <t>Average within Domain</t>
  </si>
  <si>
    <t>Data elements currently feasible within domain</t>
  </si>
  <si>
    <t>Data Elements Scoring 3 with Domain</t>
  </si>
  <si>
    <t>DATA ELEMENT FEASIBILITY PLAN</t>
  </si>
  <si>
    <t>For data elements that score below a 3 provide plan for projected use of element.</t>
  </si>
  <si>
    <t>How is the data element used in computation of measure - e.g. numerator, denominator</t>
  </si>
  <si>
    <t>What is the plan for readdressing this data element?</t>
  </si>
  <si>
    <t>Safe Use of Opioids--Concurrent Prescribing</t>
  </si>
  <si>
    <t>De Novo</t>
  </si>
  <si>
    <t>Hospital</t>
  </si>
  <si>
    <t>Cerner</t>
  </si>
  <si>
    <t>EPIC</t>
  </si>
  <si>
    <t>Encounter, performed: Encounter inpatient at discharge</t>
  </si>
  <si>
    <t>Encounter, performed: Encounter ED at discharge</t>
  </si>
  <si>
    <t>Encounter admission date</t>
  </si>
  <si>
    <t>Encounter discharge date</t>
  </si>
  <si>
    <t>Schedule II and Schedule III opioids at discharge</t>
  </si>
  <si>
    <t>Schedule IV benzodiazepines at discharge</t>
  </si>
  <si>
    <t>Cancer diagnosis</t>
  </si>
  <si>
    <t>Order for palliative care</t>
  </si>
  <si>
    <t>Date of birth</t>
  </si>
  <si>
    <t>Ethnicity</t>
  </si>
  <si>
    <t>Payer</t>
  </si>
  <si>
    <t>Race</t>
  </si>
  <si>
    <t>ONC Administrative Sex</t>
  </si>
  <si>
    <t>Identifies a hospital inpatient encounter at discharge using SNOMED-CT codes</t>
  </si>
  <si>
    <t>MM-DD-YYYY, starts during "Occurrence A of Encounter, Performed: Encounter Inpatient" or "Encounter, Performed: Encounter ED"</t>
  </si>
  <si>
    <t>Recorded using RXNORM codes; prescriptions at discharge from a qualifying encounter during measurement period.</t>
  </si>
  <si>
    <t xml:space="preserve">Overlaps Occurrence A of $HealthcareEncounter </t>
  </si>
  <si>
    <t>Identifies an emergency department encounter including observation at discharge using SNOMED-CT codes.</t>
  </si>
  <si>
    <t>Total data elements</t>
  </si>
  <si>
    <t xml:space="preserve">Explain how the data element is feasible within the context of the measure logic?  </t>
  </si>
  <si>
    <t>Sum</t>
  </si>
  <si>
    <t xml:space="preserve">Step 5:  Complete Feasibility Plan for ALL data elements scoring below a 3 </t>
  </si>
  <si>
    <t>EHR System #4</t>
  </si>
  <si>
    <t>EHR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</si>
</sst>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5" borderId="7" xfId="0" applyFont="1" applyFill="1" applyBorder="1" applyAlignment="1">
      <alignment horizontal="left" vertical="top" wrapText="1"/>
    </xf>
    <xf numFmtId="0" fontId="0" fillId="5" borderId="8" xfId="0" applyFill="1" applyBorder="1"/>
    <xf numFmtId="0" fontId="0" fillId="5" borderId="5" xfId="0" applyFill="1" applyBorder="1"/>
    <xf numFmtId="0" fontId="0" fillId="5" borderId="5" xfId="0" applyFill="1" applyBorder="1" applyAlignment="1">
      <alignment wrapText="1"/>
    </xf>
    <xf numFmtId="0" fontId="0" fillId="5" borderId="5" xfId="0" applyFill="1" applyBorder="1" applyAlignment="1"/>
    <xf numFmtId="0" fontId="1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5" xfId="0" applyBorder="1"/>
    <xf numFmtId="0" fontId="0" fillId="4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2" fillId="0" borderId="0" xfId="0" applyFont="1"/>
    <xf numFmtId="0" fontId="1" fillId="7" borderId="0" xfId="0" applyFont="1" applyFill="1"/>
    <xf numFmtId="0" fontId="0" fillId="7" borderId="0" xfId="0" applyFont="1" applyFill="1"/>
    <xf numFmtId="0" fontId="1" fillId="9" borderId="0" xfId="0" applyFont="1" applyFill="1"/>
    <xf numFmtId="0" fontId="1" fillId="4" borderId="5" xfId="0" applyFont="1" applyFill="1" applyBorder="1"/>
    <xf numFmtId="0" fontId="4" fillId="0" borderId="0" xfId="0" applyFont="1"/>
    <xf numFmtId="0" fontId="0" fillId="9" borderId="0" xfId="0" applyFont="1" applyFill="1"/>
    <xf numFmtId="0" fontId="5" fillId="9" borderId="13" xfId="0" applyFont="1" applyFill="1" applyBorder="1"/>
    <xf numFmtId="0" fontId="5" fillId="9" borderId="8" xfId="0" applyFont="1" applyFill="1" applyBorder="1"/>
    <xf numFmtId="0" fontId="0" fillId="0" borderId="14" xfId="0" applyBorder="1"/>
    <xf numFmtId="0" fontId="0" fillId="9" borderId="11" xfId="0" applyFont="1" applyFill="1" applyBorder="1"/>
    <xf numFmtId="0" fontId="1" fillId="9" borderId="4" xfId="0" applyFont="1" applyFill="1" applyBorder="1"/>
    <xf numFmtId="0" fontId="0" fillId="9" borderId="6" xfId="0" applyFont="1" applyFill="1" applyBorder="1"/>
    <xf numFmtId="0" fontId="1" fillId="9" borderId="7" xfId="0" applyFont="1" applyFill="1" applyBorder="1"/>
    <xf numFmtId="0" fontId="0" fillId="9" borderId="11" xfId="0" applyFill="1" applyBorder="1"/>
    <xf numFmtId="0" fontId="0" fillId="9" borderId="4" xfId="0" applyFill="1" applyBorder="1"/>
    <xf numFmtId="0" fontId="0" fillId="9" borderId="12" xfId="0" applyFill="1" applyBorder="1"/>
    <xf numFmtId="0" fontId="0" fillId="2" borderId="5" xfId="0" applyFill="1" applyBorder="1"/>
    <xf numFmtId="0" fontId="0" fillId="11" borderId="1" xfId="0" applyFill="1" applyBorder="1" applyAlignment="1"/>
    <xf numFmtId="0" fontId="0" fillId="11" borderId="0" xfId="0" applyFill="1" applyBorder="1" applyAlignment="1"/>
    <xf numFmtId="0" fontId="0" fillId="2" borderId="11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10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12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top"/>
    </xf>
    <xf numFmtId="0" fontId="1" fillId="12" borderId="11" xfId="0" applyFont="1" applyFill="1" applyBorder="1" applyAlignment="1">
      <alignment horizontal="center"/>
    </xf>
    <xf numFmtId="0" fontId="0" fillId="12" borderId="17" xfId="0" applyFill="1" applyBorder="1"/>
    <xf numFmtId="0" fontId="0" fillId="12" borderId="4" xfId="0" applyFill="1" applyBorder="1"/>
    <xf numFmtId="0" fontId="0" fillId="12" borderId="18" xfId="0" applyFill="1" applyBorder="1"/>
    <xf numFmtId="0" fontId="8" fillId="0" borderId="0" xfId="0" applyFont="1"/>
    <xf numFmtId="0" fontId="0" fillId="11" borderId="1" xfId="0" applyFill="1" applyBorder="1"/>
    <xf numFmtId="0" fontId="0" fillId="7" borderId="0" xfId="0" applyFont="1" applyFill="1" applyAlignment="1">
      <alignment horizontal="right"/>
    </xf>
    <xf numFmtId="0" fontId="0" fillId="0" borderId="0" xfId="0" applyProtection="1">
      <protection locked="0"/>
    </xf>
    <xf numFmtId="0" fontId="1" fillId="5" borderId="5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left" vertical="top" wrapText="1"/>
    </xf>
    <xf numFmtId="0" fontId="0" fillId="5" borderId="15" xfId="0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9" fontId="0" fillId="5" borderId="1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 vertical="center" wrapText="1"/>
    </xf>
    <xf numFmtId="0" fontId="0" fillId="11" borderId="9" xfId="0" applyFill="1" applyBorder="1" applyAlignment="1"/>
    <xf numFmtId="0" fontId="0" fillId="12" borderId="0" xfId="0" applyFill="1" applyBorder="1"/>
    <xf numFmtId="0" fontId="0" fillId="5" borderId="5" xfId="0" applyFill="1" applyBorder="1" applyAlignment="1">
      <alignment horizontal="left" vertical="top" wrapText="1"/>
    </xf>
    <xf numFmtId="0" fontId="1" fillId="6" borderId="0" xfId="0" applyFont="1" applyFill="1" applyAlignment="1">
      <alignment horizontal="center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12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E3" sqref="E3"/>
    </sheetView>
  </sheetViews>
  <sheetFormatPr defaultRowHeight="15" x14ac:dyDescent="0.25"/>
  <cols>
    <col min="1" max="1" width="6.85546875" customWidth="1"/>
    <col min="2" max="2" width="26.140625" customWidth="1"/>
    <col min="3" max="3" width="47.5703125" customWidth="1"/>
    <col min="4" max="4" width="5.85546875" bestFit="1" customWidth="1"/>
    <col min="5" max="5" width="65.140625" customWidth="1"/>
  </cols>
  <sheetData>
    <row r="1" spans="1:7" x14ac:dyDescent="0.25">
      <c r="A1" s="1" t="s">
        <v>33</v>
      </c>
    </row>
    <row r="2" spans="1:7" ht="15.75" x14ac:dyDescent="0.25">
      <c r="A2" s="15" t="s">
        <v>34</v>
      </c>
    </row>
    <row r="3" spans="1:7" ht="15.75" x14ac:dyDescent="0.25">
      <c r="A3" s="15" t="s">
        <v>35</v>
      </c>
    </row>
    <row r="4" spans="1:7" ht="15.75" x14ac:dyDescent="0.25">
      <c r="A4" s="15"/>
    </row>
    <row r="5" spans="1:7" x14ac:dyDescent="0.25">
      <c r="B5" s="35" t="s">
        <v>0</v>
      </c>
      <c r="C5" s="36" t="s">
        <v>30</v>
      </c>
      <c r="D5" s="37"/>
      <c r="E5" s="38"/>
      <c r="F5" s="14"/>
      <c r="G5" s="14"/>
    </row>
    <row r="6" spans="1:7" x14ac:dyDescent="0.25">
      <c r="B6" s="35" t="s">
        <v>1</v>
      </c>
      <c r="C6" s="33" t="s">
        <v>31</v>
      </c>
      <c r="D6" s="34"/>
      <c r="E6" s="67"/>
      <c r="F6" s="14"/>
      <c r="G6" s="14"/>
    </row>
    <row r="7" spans="1:7" x14ac:dyDescent="0.25">
      <c r="B7" s="35" t="s">
        <v>2</v>
      </c>
      <c r="C7" s="55" t="s">
        <v>32</v>
      </c>
      <c r="D7" s="34"/>
      <c r="E7" s="67"/>
      <c r="F7" s="14"/>
      <c r="G7" s="14"/>
    </row>
    <row r="8" spans="1:7" x14ac:dyDescent="0.25">
      <c r="B8" s="35" t="s">
        <v>3</v>
      </c>
      <c r="C8" s="39" t="s">
        <v>96</v>
      </c>
      <c r="D8" s="40"/>
      <c r="E8" s="41"/>
      <c r="F8" s="14"/>
      <c r="G8" s="14"/>
    </row>
    <row r="9" spans="1:7" x14ac:dyDescent="0.25">
      <c r="B9" s="35" t="s">
        <v>4</v>
      </c>
    </row>
    <row r="10" spans="1:7" x14ac:dyDescent="0.25">
      <c r="B10" s="32" t="s">
        <v>5</v>
      </c>
    </row>
    <row r="11" spans="1:7" x14ac:dyDescent="0.25">
      <c r="B11" s="14"/>
    </row>
    <row r="12" spans="1:7" x14ac:dyDescent="0.25">
      <c r="B12" s="70" t="s">
        <v>19</v>
      </c>
      <c r="C12" s="70"/>
      <c r="D12" s="70"/>
      <c r="E12" s="70"/>
    </row>
    <row r="13" spans="1:7" x14ac:dyDescent="0.25">
      <c r="B13" s="73" t="s">
        <v>18</v>
      </c>
      <c r="C13" s="73"/>
      <c r="D13" s="7" t="s">
        <v>8</v>
      </c>
      <c r="E13" s="8" t="s">
        <v>7</v>
      </c>
    </row>
    <row r="14" spans="1:7" x14ac:dyDescent="0.25">
      <c r="B14" s="71" t="s">
        <v>6</v>
      </c>
      <c r="C14" s="72"/>
      <c r="D14" s="2"/>
      <c r="E14" s="3"/>
    </row>
    <row r="15" spans="1:7" x14ac:dyDescent="0.25">
      <c r="B15" s="69" t="s">
        <v>11</v>
      </c>
      <c r="C15" s="69"/>
      <c r="D15" s="12">
        <v>3</v>
      </c>
      <c r="E15" s="4"/>
    </row>
    <row r="16" spans="1:7" ht="33.75" customHeight="1" x14ac:dyDescent="0.25">
      <c r="B16" s="69" t="s">
        <v>10</v>
      </c>
      <c r="C16" s="69"/>
      <c r="D16" s="12">
        <v>2</v>
      </c>
      <c r="E16" s="4"/>
    </row>
    <row r="17" spans="2:5" x14ac:dyDescent="0.25">
      <c r="B17" s="69" t="s">
        <v>9</v>
      </c>
      <c r="C17" s="69"/>
      <c r="D17" s="12">
        <v>1</v>
      </c>
      <c r="E17" s="4"/>
    </row>
    <row r="18" spans="2:5" ht="8.25" customHeight="1" x14ac:dyDescent="0.25">
      <c r="D18" s="13"/>
    </row>
    <row r="19" spans="2:5" ht="15" customHeight="1" x14ac:dyDescent="0.25">
      <c r="B19" s="77" t="s">
        <v>28</v>
      </c>
      <c r="C19" s="78"/>
      <c r="D19" s="78"/>
      <c r="E19" s="79"/>
    </row>
    <row r="20" spans="2:5" ht="30" x14ac:dyDescent="0.25">
      <c r="B20" s="69" t="s">
        <v>12</v>
      </c>
      <c r="C20" s="69"/>
      <c r="D20" s="12">
        <v>3</v>
      </c>
      <c r="E20" s="5" t="s">
        <v>15</v>
      </c>
    </row>
    <row r="21" spans="2:5" ht="33" customHeight="1" x14ac:dyDescent="0.25">
      <c r="B21" s="69" t="s">
        <v>13</v>
      </c>
      <c r="C21" s="69"/>
      <c r="D21" s="12">
        <v>2</v>
      </c>
      <c r="E21" s="6" t="s">
        <v>16</v>
      </c>
    </row>
    <row r="22" spans="2:5" x14ac:dyDescent="0.25">
      <c r="B22" s="69" t="s">
        <v>14</v>
      </c>
      <c r="C22" s="69"/>
      <c r="D22" s="12">
        <v>1</v>
      </c>
      <c r="E22" s="5" t="s">
        <v>17</v>
      </c>
    </row>
    <row r="23" spans="2:5" ht="9" customHeight="1" x14ac:dyDescent="0.25">
      <c r="D23" s="13"/>
    </row>
    <row r="24" spans="2:5" x14ac:dyDescent="0.25">
      <c r="B24" s="77" t="s">
        <v>26</v>
      </c>
      <c r="C24" s="78"/>
      <c r="D24" s="78"/>
      <c r="E24" s="79"/>
    </row>
    <row r="25" spans="2:5" x14ac:dyDescent="0.25">
      <c r="B25" s="69" t="s">
        <v>20</v>
      </c>
      <c r="C25" s="69"/>
      <c r="D25" s="12">
        <v>3</v>
      </c>
      <c r="E25" s="4" t="s">
        <v>52</v>
      </c>
    </row>
    <row r="26" spans="2:5" ht="49.5" customHeight="1" x14ac:dyDescent="0.25">
      <c r="B26" s="69" t="s">
        <v>21</v>
      </c>
      <c r="C26" s="69"/>
      <c r="D26" s="12">
        <v>2</v>
      </c>
      <c r="E26" s="4"/>
    </row>
    <row r="27" spans="2:5" x14ac:dyDescent="0.25">
      <c r="B27" s="69" t="s">
        <v>22</v>
      </c>
      <c r="C27" s="69"/>
      <c r="D27" s="12">
        <v>1</v>
      </c>
      <c r="E27" s="4"/>
    </row>
    <row r="28" spans="2:5" ht="6.75" customHeight="1" x14ac:dyDescent="0.25"/>
    <row r="29" spans="2:5" x14ac:dyDescent="0.25">
      <c r="B29" s="74" t="s">
        <v>27</v>
      </c>
      <c r="C29" s="75"/>
      <c r="D29" s="75"/>
      <c r="E29" s="76"/>
    </row>
    <row r="30" spans="2:5" ht="48.75" customHeight="1" x14ac:dyDescent="0.25">
      <c r="B30" s="69" t="s">
        <v>23</v>
      </c>
      <c r="C30" s="69"/>
      <c r="D30" s="12">
        <v>3</v>
      </c>
      <c r="E30" s="4" t="s">
        <v>29</v>
      </c>
    </row>
    <row r="31" spans="2:5" ht="32.25" customHeight="1" x14ac:dyDescent="0.25">
      <c r="B31" s="69" t="s">
        <v>24</v>
      </c>
      <c r="C31" s="69"/>
      <c r="D31" s="12">
        <v>2</v>
      </c>
      <c r="E31" s="4"/>
    </row>
    <row r="32" spans="2:5" ht="30.75" customHeight="1" x14ac:dyDescent="0.25">
      <c r="B32" s="69" t="s">
        <v>25</v>
      </c>
      <c r="C32" s="69"/>
      <c r="D32" s="12">
        <v>1</v>
      </c>
      <c r="E32" s="4"/>
    </row>
  </sheetData>
  <mergeCells count="18">
    <mergeCell ref="B32:C32"/>
    <mergeCell ref="B29:E29"/>
    <mergeCell ref="B24:E24"/>
    <mergeCell ref="B19:E19"/>
    <mergeCell ref="B25:C25"/>
    <mergeCell ref="B26:C26"/>
    <mergeCell ref="B27:C27"/>
    <mergeCell ref="B30:C30"/>
    <mergeCell ref="B31:C31"/>
    <mergeCell ref="B20:C20"/>
    <mergeCell ref="B21:C21"/>
    <mergeCell ref="B22:C22"/>
    <mergeCell ref="B17:C17"/>
    <mergeCell ref="B12:E12"/>
    <mergeCell ref="B14:C14"/>
    <mergeCell ref="B15:C15"/>
    <mergeCell ref="B13:C13"/>
    <mergeCell ref="B16:C16"/>
  </mergeCells>
  <pageMargins left="0.7" right="0.7" top="0.75" bottom="0.75" header="0.3" footer="0.3"/>
  <pageSetup orientation="portrait" horizontalDpi="1200" verticalDpi="1200" r:id="rId1"/>
  <headerFooter>
    <oddHeader>&amp;L&amp;"-,Bold"&amp;KFF0000DRAFT FOR COMMENT ONLY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workbookViewId="0">
      <selection activeCell="B28" sqref="B28"/>
    </sheetView>
  </sheetViews>
  <sheetFormatPr defaultRowHeight="15" x14ac:dyDescent="0.25"/>
  <cols>
    <col min="1" max="1" width="4" customWidth="1"/>
    <col min="2" max="2" width="51.5703125" bestFit="1" customWidth="1"/>
    <col min="3" max="3" width="45" customWidth="1"/>
    <col min="4" max="4" width="28.5703125" customWidth="1"/>
  </cols>
  <sheetData>
    <row r="2" spans="1:4" x14ac:dyDescent="0.25">
      <c r="B2" s="80" t="s">
        <v>58</v>
      </c>
      <c r="C2" s="80"/>
    </row>
    <row r="3" spans="1:4" x14ac:dyDescent="0.25">
      <c r="B3" s="58" t="s">
        <v>36</v>
      </c>
      <c r="C3" s="10" t="s">
        <v>70</v>
      </c>
    </row>
    <row r="4" spans="1:4" x14ac:dyDescent="0.25">
      <c r="B4" s="58"/>
      <c r="C4" s="10"/>
    </row>
    <row r="5" spans="1:4" x14ac:dyDescent="0.25">
      <c r="B5" s="58" t="s">
        <v>37</v>
      </c>
      <c r="C5" s="10" t="s">
        <v>71</v>
      </c>
    </row>
    <row r="6" spans="1:4" x14ac:dyDescent="0.25">
      <c r="B6" s="58" t="s">
        <v>38</v>
      </c>
      <c r="C6" s="10" t="s">
        <v>72</v>
      </c>
    </row>
    <row r="7" spans="1:4" x14ac:dyDescent="0.25">
      <c r="B7" s="58" t="s">
        <v>39</v>
      </c>
      <c r="C7" s="10"/>
    </row>
    <row r="8" spans="1:4" x14ac:dyDescent="0.25">
      <c r="B8" s="58" t="s">
        <v>40</v>
      </c>
      <c r="C8" s="10" t="s">
        <v>73</v>
      </c>
    </row>
    <row r="9" spans="1:4" x14ac:dyDescent="0.25">
      <c r="B9" s="58" t="s">
        <v>41</v>
      </c>
      <c r="C9" s="10" t="s">
        <v>74</v>
      </c>
    </row>
    <row r="10" spans="1:4" x14ac:dyDescent="0.25">
      <c r="B10" s="58" t="s">
        <v>42</v>
      </c>
      <c r="C10" s="10" t="s">
        <v>74</v>
      </c>
    </row>
    <row r="11" spans="1:4" x14ac:dyDescent="0.25">
      <c r="B11" s="58" t="s">
        <v>97</v>
      </c>
      <c r="C11" s="10" t="s">
        <v>73</v>
      </c>
    </row>
    <row r="13" spans="1:4" x14ac:dyDescent="0.25">
      <c r="A13" s="29" t="s">
        <v>43</v>
      </c>
      <c r="B13" s="30"/>
      <c r="C13" s="30"/>
      <c r="D13" s="31"/>
    </row>
    <row r="14" spans="1:4" x14ac:dyDescent="0.25">
      <c r="A14" s="11"/>
      <c r="B14" s="19" t="s">
        <v>44</v>
      </c>
      <c r="C14" s="19" t="s">
        <v>47</v>
      </c>
      <c r="D14" s="19" t="s">
        <v>53</v>
      </c>
    </row>
    <row r="15" spans="1:4" ht="15" customHeight="1" x14ac:dyDescent="0.25">
      <c r="A15">
        <v>1</v>
      </c>
      <c r="B15" s="57" t="s">
        <v>75</v>
      </c>
      <c r="C15" t="s">
        <v>88</v>
      </c>
    </row>
    <row r="16" spans="1:4" x14ac:dyDescent="0.25">
      <c r="A16">
        <v>2</v>
      </c>
      <c r="B16" s="57" t="s">
        <v>76</v>
      </c>
      <c r="C16" t="s">
        <v>92</v>
      </c>
    </row>
    <row r="17" spans="1:3" ht="15" customHeight="1" x14ac:dyDescent="0.25">
      <c r="A17">
        <v>3</v>
      </c>
      <c r="B17" s="57" t="s">
        <v>77</v>
      </c>
      <c r="C17" t="s">
        <v>89</v>
      </c>
    </row>
    <row r="18" spans="1:3" x14ac:dyDescent="0.25">
      <c r="A18">
        <v>4</v>
      </c>
      <c r="B18" s="57" t="s">
        <v>78</v>
      </c>
      <c r="C18" t="s">
        <v>89</v>
      </c>
    </row>
    <row r="19" spans="1:3" ht="15" customHeight="1" x14ac:dyDescent="0.25">
      <c r="A19">
        <v>5</v>
      </c>
      <c r="B19" s="57" t="s">
        <v>79</v>
      </c>
      <c r="C19" t="s">
        <v>90</v>
      </c>
    </row>
    <row r="20" spans="1:3" x14ac:dyDescent="0.25">
      <c r="A20">
        <v>6</v>
      </c>
      <c r="B20" s="57" t="s">
        <v>80</v>
      </c>
      <c r="C20" t="s">
        <v>90</v>
      </c>
    </row>
    <row r="21" spans="1:3" ht="15" customHeight="1" x14ac:dyDescent="0.25">
      <c r="A21">
        <v>7</v>
      </c>
      <c r="B21" s="57" t="s">
        <v>81</v>
      </c>
      <c r="C21" t="s">
        <v>91</v>
      </c>
    </row>
    <row r="22" spans="1:3" x14ac:dyDescent="0.25">
      <c r="A22">
        <v>8</v>
      </c>
      <c r="B22" s="57" t="s">
        <v>82</v>
      </c>
      <c r="C22" t="s">
        <v>91</v>
      </c>
    </row>
    <row r="23" spans="1:3" ht="15" customHeight="1" x14ac:dyDescent="0.25">
      <c r="A23">
        <v>9</v>
      </c>
      <c r="B23" s="57" t="s">
        <v>83</v>
      </c>
    </row>
    <row r="24" spans="1:3" x14ac:dyDescent="0.25">
      <c r="A24">
        <v>10</v>
      </c>
      <c r="B24" s="57" t="s">
        <v>84</v>
      </c>
    </row>
    <row r="25" spans="1:3" ht="15" customHeight="1" x14ac:dyDescent="0.25">
      <c r="A25">
        <v>11</v>
      </c>
      <c r="B25" s="57" t="s">
        <v>85</v>
      </c>
    </row>
    <row r="26" spans="1:3" x14ac:dyDescent="0.25">
      <c r="A26">
        <v>12</v>
      </c>
      <c r="B26" s="57" t="s">
        <v>86</v>
      </c>
    </row>
    <row r="27" spans="1:3" x14ac:dyDescent="0.25">
      <c r="A27">
        <v>13</v>
      </c>
      <c r="B27" s="57" t="s">
        <v>87</v>
      </c>
    </row>
    <row r="28" spans="1:3" x14ac:dyDescent="0.25">
      <c r="A28">
        <v>14</v>
      </c>
      <c r="B28" s="57"/>
    </row>
    <row r="29" spans="1:3" x14ac:dyDescent="0.25">
      <c r="A29">
        <v>15</v>
      </c>
    </row>
    <row r="30" spans="1:3" x14ac:dyDescent="0.25">
      <c r="A30">
        <v>16</v>
      </c>
    </row>
    <row r="31" spans="1:3" x14ac:dyDescent="0.25">
      <c r="A31">
        <v>17</v>
      </c>
    </row>
    <row r="32" spans="1:3" x14ac:dyDescent="0.25">
      <c r="A32">
        <v>18</v>
      </c>
    </row>
    <row r="33" spans="1:1" x14ac:dyDescent="0.25">
      <c r="A33">
        <v>19</v>
      </c>
    </row>
    <row r="34" spans="1:1" x14ac:dyDescent="0.25">
      <c r="A34">
        <v>20</v>
      </c>
    </row>
    <row r="35" spans="1:1" x14ac:dyDescent="0.25">
      <c r="A35">
        <v>21</v>
      </c>
    </row>
    <row r="36" spans="1:1" x14ac:dyDescent="0.25">
      <c r="A36">
        <v>22</v>
      </c>
    </row>
    <row r="37" spans="1:1" x14ac:dyDescent="0.25">
      <c r="A37">
        <v>23</v>
      </c>
    </row>
    <row r="38" spans="1:1" x14ac:dyDescent="0.25">
      <c r="A38">
        <v>24</v>
      </c>
    </row>
    <row r="39" spans="1:1" x14ac:dyDescent="0.25">
      <c r="A39">
        <v>25</v>
      </c>
    </row>
    <row r="40" spans="1:1" x14ac:dyDescent="0.25">
      <c r="A40">
        <v>26</v>
      </c>
    </row>
    <row r="41" spans="1:1" x14ac:dyDescent="0.25">
      <c r="A41">
        <v>27</v>
      </c>
    </row>
    <row r="42" spans="1:1" x14ac:dyDescent="0.25">
      <c r="A42">
        <v>28</v>
      </c>
    </row>
    <row r="43" spans="1:1" x14ac:dyDescent="0.25">
      <c r="A43">
        <v>29</v>
      </c>
    </row>
    <row r="44" spans="1:1" x14ac:dyDescent="0.25">
      <c r="A44">
        <v>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B7" sqref="B7"/>
    </sheetView>
  </sheetViews>
  <sheetFormatPr defaultRowHeight="15" x14ac:dyDescent="0.25"/>
  <cols>
    <col min="1" max="1" width="11.28515625" bestFit="1" customWidth="1"/>
    <col min="2" max="2" width="53.28515625" customWidth="1"/>
    <col min="3" max="6" width="22.7109375" customWidth="1"/>
  </cols>
  <sheetData>
    <row r="1" spans="1:10" x14ac:dyDescent="0.25">
      <c r="A1" s="1" t="s">
        <v>45</v>
      </c>
      <c r="B1" t="str">
        <f>'Measure Info'!C8</f>
        <v>Cerner</v>
      </c>
    </row>
    <row r="2" spans="1:10" x14ac:dyDescent="0.25">
      <c r="A2" s="16"/>
      <c r="B2" s="16"/>
      <c r="C2" s="59" t="s">
        <v>54</v>
      </c>
      <c r="D2" s="59" t="s">
        <v>55</v>
      </c>
      <c r="E2" s="59" t="s">
        <v>56</v>
      </c>
      <c r="F2" s="59" t="s">
        <v>57</v>
      </c>
    </row>
    <row r="3" spans="1:10" ht="74.25" customHeight="1" x14ac:dyDescent="0.25">
      <c r="A3" s="56" t="s">
        <v>46</v>
      </c>
      <c r="B3" s="16" t="s">
        <v>44</v>
      </c>
      <c r="C3" s="60" t="s">
        <v>48</v>
      </c>
      <c r="D3" s="60" t="s">
        <v>49</v>
      </c>
      <c r="E3" s="60" t="s">
        <v>50</v>
      </c>
      <c r="F3" s="60" t="s">
        <v>51</v>
      </c>
    </row>
    <row r="4" spans="1:10" x14ac:dyDescent="0.25">
      <c r="A4" s="27"/>
      <c r="B4" s="28"/>
      <c r="C4" s="23" t="s">
        <v>8</v>
      </c>
      <c r="D4" s="22" t="s">
        <v>8</v>
      </c>
      <c r="E4" s="22" t="s">
        <v>8</v>
      </c>
      <c r="F4" s="22" t="s">
        <v>8</v>
      </c>
    </row>
    <row r="5" spans="1:10" x14ac:dyDescent="0.25">
      <c r="A5" s="10">
        <v>1</v>
      </c>
      <c r="B5" s="10" t="str">
        <f>'Measure Info'!B15</f>
        <v>Encounter, performed: Encounter inpatient at discharge</v>
      </c>
      <c r="C5" s="10">
        <v>3</v>
      </c>
      <c r="D5" s="10">
        <v>3</v>
      </c>
      <c r="E5" s="10">
        <v>2</v>
      </c>
      <c r="F5" s="10">
        <v>3</v>
      </c>
    </row>
    <row r="6" spans="1:10" x14ac:dyDescent="0.25">
      <c r="A6" s="10">
        <v>2</v>
      </c>
      <c r="B6" s="10" t="str">
        <f>'Measure Info'!B16</f>
        <v>Encounter, performed: Encounter ED at discharge</v>
      </c>
      <c r="C6" s="10">
        <v>3</v>
      </c>
      <c r="D6" s="10">
        <v>3</v>
      </c>
      <c r="E6" s="10">
        <v>2</v>
      </c>
      <c r="F6" s="10">
        <v>3</v>
      </c>
    </row>
    <row r="7" spans="1:10" x14ac:dyDescent="0.25">
      <c r="A7" s="10">
        <v>3</v>
      </c>
      <c r="B7" s="10" t="str">
        <f>'Measure Info'!B17</f>
        <v>Encounter admission date</v>
      </c>
      <c r="C7" s="10">
        <v>3</v>
      </c>
      <c r="D7" s="10">
        <v>3</v>
      </c>
      <c r="E7" s="10">
        <v>3</v>
      </c>
      <c r="F7" s="10">
        <v>3</v>
      </c>
    </row>
    <row r="8" spans="1:10" x14ac:dyDescent="0.25">
      <c r="A8" s="10">
        <v>4</v>
      </c>
      <c r="B8" s="10" t="str">
        <f>'Measure Info'!B18</f>
        <v>Encounter discharge date</v>
      </c>
      <c r="C8" s="10">
        <v>3</v>
      </c>
      <c r="D8" s="10">
        <v>3</v>
      </c>
      <c r="E8" s="10">
        <v>3</v>
      </c>
      <c r="F8" s="10">
        <v>3</v>
      </c>
    </row>
    <row r="9" spans="1:10" x14ac:dyDescent="0.25">
      <c r="A9" s="10">
        <v>5</v>
      </c>
      <c r="B9" s="10" t="str">
        <f>'Measure Info'!B19</f>
        <v>Schedule II and Schedule III opioids at discharge</v>
      </c>
      <c r="C9" s="10">
        <v>3</v>
      </c>
      <c r="D9" s="10">
        <v>2</v>
      </c>
      <c r="E9" s="10">
        <v>2</v>
      </c>
      <c r="F9" s="10">
        <v>3</v>
      </c>
    </row>
    <row r="10" spans="1:10" x14ac:dyDescent="0.25">
      <c r="A10" s="10">
        <v>6</v>
      </c>
      <c r="B10" s="10" t="str">
        <f>'Measure Info'!B20</f>
        <v>Schedule IV benzodiazepines at discharge</v>
      </c>
      <c r="C10" s="10">
        <v>3</v>
      </c>
      <c r="D10" s="10">
        <v>2</v>
      </c>
      <c r="E10" s="10">
        <v>2</v>
      </c>
      <c r="F10" s="10">
        <v>3</v>
      </c>
      <c r="J10" s="20">
        <v>3</v>
      </c>
    </row>
    <row r="11" spans="1:10" x14ac:dyDescent="0.25">
      <c r="A11" s="10">
        <v>7</v>
      </c>
      <c r="B11" s="10" t="str">
        <f>'Measure Info'!B21</f>
        <v>Cancer diagnosis</v>
      </c>
      <c r="C11" s="10">
        <v>3</v>
      </c>
      <c r="D11" s="10">
        <v>3</v>
      </c>
      <c r="E11" s="10">
        <v>3</v>
      </c>
      <c r="F11" s="10">
        <v>3</v>
      </c>
      <c r="J11" s="20">
        <v>2</v>
      </c>
    </row>
    <row r="12" spans="1:10" x14ac:dyDescent="0.25">
      <c r="A12" s="10">
        <v>8</v>
      </c>
      <c r="B12" s="10" t="str">
        <f>'Measure Info'!B22</f>
        <v>Order for palliative care</v>
      </c>
      <c r="C12" s="10">
        <v>1</v>
      </c>
      <c r="D12" s="10">
        <v>1</v>
      </c>
      <c r="E12" s="10">
        <v>1</v>
      </c>
      <c r="F12" s="10">
        <v>1</v>
      </c>
      <c r="J12" s="20">
        <v>1</v>
      </c>
    </row>
    <row r="13" spans="1:10" x14ac:dyDescent="0.25">
      <c r="A13" s="10">
        <v>9</v>
      </c>
      <c r="B13" s="10" t="str">
        <f>'Measure Info'!B23</f>
        <v>Date of birth</v>
      </c>
      <c r="C13" s="10">
        <v>3</v>
      </c>
      <c r="D13" s="10">
        <v>3</v>
      </c>
      <c r="E13" s="10">
        <v>3</v>
      </c>
      <c r="F13" s="10">
        <v>3</v>
      </c>
    </row>
    <row r="14" spans="1:10" x14ac:dyDescent="0.25">
      <c r="A14" s="10">
        <v>10</v>
      </c>
      <c r="B14" s="10" t="str">
        <f>'Measure Info'!B24</f>
        <v>Ethnicity</v>
      </c>
      <c r="C14" s="10">
        <v>3</v>
      </c>
      <c r="D14" s="10">
        <v>3</v>
      </c>
      <c r="E14" s="10">
        <v>3</v>
      </c>
      <c r="F14" s="10">
        <v>3</v>
      </c>
    </row>
    <row r="15" spans="1:10" x14ac:dyDescent="0.25">
      <c r="A15" s="10">
        <v>11</v>
      </c>
      <c r="B15" s="10" t="str">
        <f>'Measure Info'!B25</f>
        <v>Payer</v>
      </c>
      <c r="C15" s="10">
        <v>3</v>
      </c>
      <c r="D15" s="10">
        <v>3</v>
      </c>
      <c r="E15" s="10">
        <v>3</v>
      </c>
      <c r="F15" s="10">
        <v>3</v>
      </c>
    </row>
    <row r="16" spans="1:10" x14ac:dyDescent="0.25">
      <c r="A16" s="10">
        <v>12</v>
      </c>
      <c r="B16" s="10" t="str">
        <f>'Measure Info'!B26</f>
        <v>Race</v>
      </c>
      <c r="C16" s="10">
        <v>3</v>
      </c>
      <c r="D16" s="10">
        <v>3</v>
      </c>
      <c r="E16" s="10">
        <v>3</v>
      </c>
      <c r="F16" s="10">
        <v>3</v>
      </c>
    </row>
    <row r="17" spans="1:6" x14ac:dyDescent="0.25">
      <c r="A17" s="10">
        <v>13</v>
      </c>
      <c r="B17" s="10" t="str">
        <f>'Measure Info'!B27</f>
        <v>ONC Administrative Sex</v>
      </c>
      <c r="C17" s="10">
        <v>3</v>
      </c>
      <c r="D17" s="10">
        <v>3</v>
      </c>
      <c r="E17" s="10">
        <v>3</v>
      </c>
      <c r="F17" s="10">
        <v>3</v>
      </c>
    </row>
    <row r="18" spans="1:6" x14ac:dyDescent="0.25">
      <c r="A18" s="10">
        <v>14</v>
      </c>
      <c r="B18" s="10">
        <f>'Measure Info'!B28</f>
        <v>0</v>
      </c>
      <c r="C18" s="10"/>
      <c r="D18" s="10"/>
      <c r="E18" s="10"/>
      <c r="F18" s="10"/>
    </row>
    <row r="19" spans="1:6" x14ac:dyDescent="0.25">
      <c r="A19" s="10">
        <v>15</v>
      </c>
      <c r="B19" s="10">
        <f>'Measure Info'!B29</f>
        <v>0</v>
      </c>
      <c r="C19" s="10"/>
      <c r="D19" s="10"/>
      <c r="E19" s="10"/>
      <c r="F19" s="10"/>
    </row>
    <row r="20" spans="1:6" x14ac:dyDescent="0.25">
      <c r="A20" s="10">
        <v>16</v>
      </c>
      <c r="B20" s="10">
        <f>'Measure Info'!B30</f>
        <v>0</v>
      </c>
      <c r="C20" s="10"/>
      <c r="D20" s="10"/>
      <c r="E20" s="10"/>
      <c r="F20" s="10"/>
    </row>
    <row r="21" spans="1:6" x14ac:dyDescent="0.25">
      <c r="A21" s="10">
        <v>17</v>
      </c>
      <c r="B21" s="10">
        <f>'Measure Info'!B31</f>
        <v>0</v>
      </c>
      <c r="C21" s="10"/>
      <c r="D21" s="10"/>
      <c r="E21" s="10"/>
      <c r="F21" s="10"/>
    </row>
    <row r="22" spans="1:6" x14ac:dyDescent="0.25">
      <c r="A22" s="10">
        <v>18</v>
      </c>
      <c r="B22" s="10">
        <f>'Measure Info'!B32</f>
        <v>0</v>
      </c>
      <c r="C22" s="10"/>
      <c r="D22" s="10"/>
      <c r="E22" s="10"/>
      <c r="F22" s="10"/>
    </row>
    <row r="23" spans="1:6" x14ac:dyDescent="0.25">
      <c r="A23" s="10">
        <v>19</v>
      </c>
      <c r="B23" s="10">
        <f>'Measure Info'!B33</f>
        <v>0</v>
      </c>
      <c r="C23" s="10"/>
      <c r="D23" s="10"/>
      <c r="E23" s="10"/>
      <c r="F23" s="10"/>
    </row>
    <row r="24" spans="1:6" x14ac:dyDescent="0.25">
      <c r="A24" s="10">
        <v>20</v>
      </c>
      <c r="B24" s="10">
        <f>'Measure Info'!B34</f>
        <v>0</v>
      </c>
      <c r="C24" s="10"/>
      <c r="D24" s="10"/>
      <c r="E24" s="10"/>
      <c r="F24" s="10"/>
    </row>
    <row r="25" spans="1:6" x14ac:dyDescent="0.25">
      <c r="A25" s="10">
        <v>21</v>
      </c>
      <c r="B25" s="10">
        <f>'Measure Info'!B35</f>
        <v>0</v>
      </c>
      <c r="C25" s="10"/>
      <c r="D25" s="10"/>
      <c r="E25" s="10"/>
      <c r="F25" s="10"/>
    </row>
    <row r="26" spans="1:6" x14ac:dyDescent="0.25">
      <c r="A26" s="10">
        <v>22</v>
      </c>
      <c r="B26" s="10">
        <f>'Measure Info'!B36</f>
        <v>0</v>
      </c>
      <c r="C26" s="10"/>
      <c r="D26" s="10"/>
      <c r="E26" s="10"/>
      <c r="F26" s="10"/>
    </row>
    <row r="27" spans="1:6" x14ac:dyDescent="0.25">
      <c r="A27" s="10">
        <v>23</v>
      </c>
      <c r="B27" s="10">
        <f>'Measure Info'!B37</f>
        <v>0</v>
      </c>
      <c r="C27" s="10"/>
      <c r="D27" s="10"/>
      <c r="E27" s="10"/>
      <c r="F27" s="10"/>
    </row>
    <row r="28" spans="1:6" x14ac:dyDescent="0.25">
      <c r="A28" s="10">
        <v>24</v>
      </c>
      <c r="B28" s="10">
        <f>'Measure Info'!B38</f>
        <v>0</v>
      </c>
      <c r="C28" s="10"/>
      <c r="D28" s="10"/>
      <c r="E28" s="10"/>
      <c r="F28" s="10"/>
    </row>
    <row r="29" spans="1:6" x14ac:dyDescent="0.25">
      <c r="A29" s="10">
        <v>25</v>
      </c>
      <c r="B29" s="10">
        <f>'Measure Info'!B39</f>
        <v>0</v>
      </c>
      <c r="C29" s="10"/>
      <c r="D29" s="10"/>
      <c r="E29" s="10"/>
      <c r="F29" s="10"/>
    </row>
    <row r="30" spans="1:6" x14ac:dyDescent="0.25">
      <c r="A30" s="10">
        <v>26</v>
      </c>
      <c r="B30" s="10">
        <f>'Measure Info'!B40</f>
        <v>0</v>
      </c>
      <c r="C30" s="10"/>
      <c r="D30" s="10"/>
      <c r="E30" s="10"/>
      <c r="F30" s="10"/>
    </row>
    <row r="31" spans="1:6" x14ac:dyDescent="0.25">
      <c r="A31" s="10">
        <v>27</v>
      </c>
      <c r="B31" s="10">
        <f>'Measure Info'!B41</f>
        <v>0</v>
      </c>
      <c r="C31" s="10"/>
      <c r="D31" s="10"/>
      <c r="E31" s="10"/>
      <c r="F31" s="10"/>
    </row>
    <row r="32" spans="1:6" x14ac:dyDescent="0.25">
      <c r="A32" s="10">
        <v>28</v>
      </c>
      <c r="B32" s="10">
        <f>'Measure Info'!B42</f>
        <v>0</v>
      </c>
      <c r="C32" s="10"/>
      <c r="D32" s="10"/>
      <c r="E32" s="10"/>
      <c r="F32" s="10"/>
    </row>
    <row r="33" spans="1:6" x14ac:dyDescent="0.25">
      <c r="A33" s="10">
        <v>29</v>
      </c>
      <c r="B33" s="10">
        <f>'Measure Info'!B43</f>
        <v>0</v>
      </c>
      <c r="C33" s="10"/>
      <c r="D33" s="10"/>
      <c r="E33" s="10"/>
      <c r="F33" s="10"/>
    </row>
    <row r="34" spans="1:6" x14ac:dyDescent="0.25">
      <c r="A34" s="10">
        <v>30</v>
      </c>
      <c r="B34" s="10">
        <f>'Measure Info'!B44</f>
        <v>0</v>
      </c>
      <c r="C34" s="10"/>
      <c r="D34" s="10"/>
      <c r="E34" s="10"/>
      <c r="F34" s="10"/>
    </row>
  </sheetData>
  <dataValidations count="1">
    <dataValidation type="list" allowBlank="1" showErrorMessage="1" promptTitle="Justification" prompt="For scores 2 and 1, please include a justification._x000a_" sqref="C5:F34">
      <formula1>$J$10:$J$12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23" sqref="C23"/>
    </sheetView>
  </sheetViews>
  <sheetFormatPr defaultRowHeight="15" x14ac:dyDescent="0.25"/>
  <cols>
    <col min="1" max="1" width="11.28515625" bestFit="1" customWidth="1"/>
    <col min="2" max="2" width="53.28515625" customWidth="1"/>
    <col min="3" max="6" width="22.7109375" customWidth="1"/>
  </cols>
  <sheetData>
    <row r="1" spans="1:11" x14ac:dyDescent="0.25">
      <c r="A1" s="1" t="s">
        <v>45</v>
      </c>
      <c r="B1" t="str">
        <f>'Measure Info'!C9</f>
        <v>EPIC</v>
      </c>
    </row>
    <row r="2" spans="1:11" x14ac:dyDescent="0.25">
      <c r="A2" s="16"/>
      <c r="B2" s="16"/>
      <c r="C2" s="59" t="s">
        <v>54</v>
      </c>
      <c r="D2" s="59" t="s">
        <v>55</v>
      </c>
      <c r="E2" s="59" t="s">
        <v>56</v>
      </c>
      <c r="F2" s="59" t="s">
        <v>57</v>
      </c>
    </row>
    <row r="3" spans="1:11" ht="76.5" x14ac:dyDescent="0.25">
      <c r="A3" s="17" t="s">
        <v>46</v>
      </c>
      <c r="B3" s="16" t="s">
        <v>44</v>
      </c>
      <c r="C3" s="60" t="s">
        <v>48</v>
      </c>
      <c r="D3" s="60" t="s">
        <v>49</v>
      </c>
      <c r="E3" s="60" t="s">
        <v>50</v>
      </c>
      <c r="F3" s="60" t="s">
        <v>51</v>
      </c>
    </row>
    <row r="4" spans="1:11" x14ac:dyDescent="0.25">
      <c r="A4" s="25"/>
      <c r="B4" s="26"/>
      <c r="C4" s="23" t="s">
        <v>8</v>
      </c>
      <c r="D4" s="22" t="s">
        <v>8</v>
      </c>
      <c r="E4" s="22" t="s">
        <v>8</v>
      </c>
      <c r="F4" s="22" t="s">
        <v>8</v>
      </c>
    </row>
    <row r="5" spans="1:11" x14ac:dyDescent="0.25">
      <c r="A5" s="24">
        <v>1</v>
      </c>
      <c r="B5" s="24" t="str">
        <f>'Measure Info'!B15</f>
        <v>Encounter, performed: Encounter inpatient at discharge</v>
      </c>
      <c r="C5" s="10">
        <v>3</v>
      </c>
      <c r="D5" s="10">
        <v>3</v>
      </c>
      <c r="E5" s="10">
        <v>2</v>
      </c>
      <c r="F5" s="10">
        <v>3</v>
      </c>
    </row>
    <row r="6" spans="1:11" x14ac:dyDescent="0.25">
      <c r="A6" s="10">
        <v>2</v>
      </c>
      <c r="B6" s="10" t="str">
        <f>'Measure Info'!B16</f>
        <v>Encounter, performed: Encounter ED at discharge</v>
      </c>
      <c r="C6" s="10">
        <v>3</v>
      </c>
      <c r="D6" s="10">
        <v>3</v>
      </c>
      <c r="E6" s="10">
        <v>2</v>
      </c>
      <c r="F6" s="10">
        <v>3</v>
      </c>
    </row>
    <row r="7" spans="1:11" x14ac:dyDescent="0.25">
      <c r="A7" s="10">
        <v>3</v>
      </c>
      <c r="B7" s="10" t="str">
        <f>'Measure Info'!B17</f>
        <v>Encounter admission date</v>
      </c>
      <c r="C7" s="10">
        <v>3</v>
      </c>
      <c r="D7" s="10">
        <v>3</v>
      </c>
      <c r="E7" s="10">
        <v>3</v>
      </c>
      <c r="F7" s="10">
        <v>3</v>
      </c>
    </row>
    <row r="8" spans="1:11" x14ac:dyDescent="0.25">
      <c r="A8" s="10">
        <v>4</v>
      </c>
      <c r="B8" s="10" t="str">
        <f>'Measure Info'!B18</f>
        <v>Encounter discharge date</v>
      </c>
      <c r="C8" s="10">
        <v>3</v>
      </c>
      <c r="D8" s="10">
        <v>3</v>
      </c>
      <c r="E8" s="10">
        <v>3</v>
      </c>
      <c r="F8" s="10">
        <v>3</v>
      </c>
    </row>
    <row r="9" spans="1:11" x14ac:dyDescent="0.25">
      <c r="A9" s="10">
        <v>5</v>
      </c>
      <c r="B9" s="10" t="str">
        <f>'Measure Info'!B19</f>
        <v>Schedule II and Schedule III opioids at discharge</v>
      </c>
      <c r="C9" s="10">
        <v>3</v>
      </c>
      <c r="D9" s="10">
        <v>2</v>
      </c>
      <c r="E9" s="10">
        <v>2</v>
      </c>
      <c r="F9" s="10">
        <v>3</v>
      </c>
    </row>
    <row r="10" spans="1:11" x14ac:dyDescent="0.25">
      <c r="A10" s="10">
        <v>6</v>
      </c>
      <c r="B10" s="10" t="str">
        <f>'Measure Info'!B20</f>
        <v>Schedule IV benzodiazepines at discharge</v>
      </c>
      <c r="C10" s="10">
        <v>3</v>
      </c>
      <c r="D10" s="10">
        <v>2</v>
      </c>
      <c r="E10" s="10">
        <v>2</v>
      </c>
      <c r="F10" s="10">
        <v>3</v>
      </c>
      <c r="K10" s="20">
        <v>3</v>
      </c>
    </row>
    <row r="11" spans="1:11" x14ac:dyDescent="0.25">
      <c r="A11" s="10">
        <v>7</v>
      </c>
      <c r="B11" s="10" t="str">
        <f>'Measure Info'!B21</f>
        <v>Cancer diagnosis</v>
      </c>
      <c r="C11" s="10">
        <v>3</v>
      </c>
      <c r="D11" s="10">
        <v>3</v>
      </c>
      <c r="E11" s="10">
        <v>3</v>
      </c>
      <c r="F11" s="10">
        <v>3</v>
      </c>
      <c r="K11" s="20">
        <v>2</v>
      </c>
    </row>
    <row r="12" spans="1:11" x14ac:dyDescent="0.25">
      <c r="A12" s="10">
        <v>8</v>
      </c>
      <c r="B12" s="10" t="str">
        <f>'Measure Info'!B22</f>
        <v>Order for palliative care</v>
      </c>
      <c r="C12" s="10">
        <v>3</v>
      </c>
      <c r="D12" s="10">
        <v>3</v>
      </c>
      <c r="E12" s="10">
        <v>3</v>
      </c>
      <c r="F12" s="10">
        <v>3</v>
      </c>
      <c r="K12" s="20">
        <v>1</v>
      </c>
    </row>
    <row r="13" spans="1:11" x14ac:dyDescent="0.25">
      <c r="A13" s="10">
        <v>9</v>
      </c>
      <c r="B13" s="10" t="str">
        <f>'Measure Info'!B23</f>
        <v>Date of birth</v>
      </c>
      <c r="C13" s="10">
        <v>3</v>
      </c>
      <c r="D13" s="10">
        <v>3</v>
      </c>
      <c r="E13" s="10">
        <v>3</v>
      </c>
      <c r="F13" s="10">
        <v>3</v>
      </c>
    </row>
    <row r="14" spans="1:11" x14ac:dyDescent="0.25">
      <c r="A14" s="10">
        <v>10</v>
      </c>
      <c r="B14" s="10" t="str">
        <f>'Measure Info'!B24</f>
        <v>Ethnicity</v>
      </c>
      <c r="C14" s="10">
        <v>3</v>
      </c>
      <c r="D14" s="10">
        <v>3</v>
      </c>
      <c r="E14" s="10">
        <v>3</v>
      </c>
      <c r="F14" s="10">
        <v>3</v>
      </c>
    </row>
    <row r="15" spans="1:11" x14ac:dyDescent="0.25">
      <c r="A15" s="10">
        <v>11</v>
      </c>
      <c r="B15" s="10" t="str">
        <f>'Measure Info'!B25</f>
        <v>Payer</v>
      </c>
      <c r="C15" s="10">
        <v>3</v>
      </c>
      <c r="D15" s="10">
        <v>3</v>
      </c>
      <c r="E15" s="10">
        <v>3</v>
      </c>
      <c r="F15" s="10">
        <v>3</v>
      </c>
    </row>
    <row r="16" spans="1:11" x14ac:dyDescent="0.25">
      <c r="A16" s="10">
        <v>12</v>
      </c>
      <c r="B16" s="10" t="str">
        <f>'Measure Info'!B26</f>
        <v>Race</v>
      </c>
      <c r="C16" s="10">
        <v>3</v>
      </c>
      <c r="D16" s="10">
        <v>3</v>
      </c>
      <c r="E16" s="10">
        <v>3</v>
      </c>
      <c r="F16" s="10">
        <v>3</v>
      </c>
    </row>
    <row r="17" spans="1:6" x14ac:dyDescent="0.25">
      <c r="A17" s="10">
        <v>13</v>
      </c>
      <c r="B17" s="10" t="str">
        <f>'Measure Info'!B27</f>
        <v>ONC Administrative Sex</v>
      </c>
      <c r="C17" s="10">
        <v>3</v>
      </c>
      <c r="D17" s="10">
        <v>3</v>
      </c>
      <c r="E17" s="10">
        <v>3</v>
      </c>
      <c r="F17" s="10">
        <v>3</v>
      </c>
    </row>
    <row r="18" spans="1:6" x14ac:dyDescent="0.25">
      <c r="A18" s="10">
        <v>14</v>
      </c>
      <c r="B18" s="10">
        <f>'Measure Info'!B28</f>
        <v>0</v>
      </c>
      <c r="C18" s="10"/>
      <c r="D18" s="10"/>
      <c r="E18" s="10"/>
      <c r="F18" s="10"/>
    </row>
    <row r="19" spans="1:6" x14ac:dyDescent="0.25">
      <c r="A19" s="10">
        <v>15</v>
      </c>
      <c r="B19" s="10">
        <f>'Measure Info'!B29</f>
        <v>0</v>
      </c>
      <c r="C19" s="10"/>
      <c r="D19" s="10"/>
      <c r="E19" s="10"/>
      <c r="F19" s="10"/>
    </row>
    <row r="20" spans="1:6" x14ac:dyDescent="0.25">
      <c r="A20" s="10">
        <v>16</v>
      </c>
      <c r="B20" s="10">
        <f>'Measure Info'!B30</f>
        <v>0</v>
      </c>
      <c r="C20" s="10"/>
      <c r="D20" s="10"/>
      <c r="E20" s="10"/>
      <c r="F20" s="10"/>
    </row>
    <row r="21" spans="1:6" x14ac:dyDescent="0.25">
      <c r="A21" s="10">
        <v>17</v>
      </c>
      <c r="B21" s="10">
        <f>'Measure Info'!B31</f>
        <v>0</v>
      </c>
      <c r="C21" s="10"/>
      <c r="D21" s="10"/>
      <c r="E21" s="10"/>
      <c r="F21" s="10"/>
    </row>
    <row r="22" spans="1:6" x14ac:dyDescent="0.25">
      <c r="A22" s="10">
        <v>18</v>
      </c>
      <c r="B22" s="10">
        <f>'Measure Info'!B32</f>
        <v>0</v>
      </c>
      <c r="C22" s="10"/>
      <c r="D22" s="10"/>
      <c r="E22" s="10"/>
      <c r="F22" s="10"/>
    </row>
    <row r="23" spans="1:6" x14ac:dyDescent="0.25">
      <c r="A23" s="10">
        <v>19</v>
      </c>
      <c r="B23" s="10">
        <f>'Measure Info'!B33</f>
        <v>0</v>
      </c>
      <c r="C23" s="10"/>
      <c r="D23" s="10"/>
      <c r="E23" s="10"/>
      <c r="F23" s="10"/>
    </row>
    <row r="24" spans="1:6" x14ac:dyDescent="0.25">
      <c r="A24" s="10">
        <v>20</v>
      </c>
      <c r="B24" s="10">
        <f>'Measure Info'!B34</f>
        <v>0</v>
      </c>
      <c r="C24" s="10"/>
      <c r="D24" s="10"/>
      <c r="E24" s="10"/>
      <c r="F24" s="10"/>
    </row>
    <row r="25" spans="1:6" x14ac:dyDescent="0.25">
      <c r="A25" s="10">
        <v>21</v>
      </c>
      <c r="B25" s="10">
        <f>'Measure Info'!B35</f>
        <v>0</v>
      </c>
      <c r="C25" s="10"/>
      <c r="D25" s="10"/>
      <c r="E25" s="10"/>
      <c r="F25" s="10"/>
    </row>
    <row r="26" spans="1:6" x14ac:dyDescent="0.25">
      <c r="A26" s="10">
        <v>22</v>
      </c>
      <c r="B26" s="10">
        <f>'Measure Info'!B36</f>
        <v>0</v>
      </c>
      <c r="C26" s="10"/>
      <c r="D26" s="10"/>
      <c r="E26" s="10"/>
      <c r="F26" s="10"/>
    </row>
    <row r="27" spans="1:6" x14ac:dyDescent="0.25">
      <c r="A27" s="10">
        <v>23</v>
      </c>
      <c r="B27" s="10">
        <f>'Measure Info'!B37</f>
        <v>0</v>
      </c>
      <c r="C27" s="10"/>
      <c r="D27" s="10"/>
      <c r="E27" s="10"/>
      <c r="F27" s="10"/>
    </row>
    <row r="28" spans="1:6" x14ac:dyDescent="0.25">
      <c r="A28" s="10">
        <v>24</v>
      </c>
      <c r="B28" s="10">
        <f>'Measure Info'!B38</f>
        <v>0</v>
      </c>
      <c r="C28" s="10"/>
      <c r="D28" s="10"/>
      <c r="E28" s="10"/>
      <c r="F28" s="10"/>
    </row>
    <row r="29" spans="1:6" x14ac:dyDescent="0.25">
      <c r="A29" s="10">
        <v>25</v>
      </c>
      <c r="B29" s="10">
        <f>'Measure Info'!B39</f>
        <v>0</v>
      </c>
      <c r="C29" s="10"/>
      <c r="D29" s="10"/>
      <c r="E29" s="10"/>
      <c r="F29" s="10"/>
    </row>
    <row r="30" spans="1:6" x14ac:dyDescent="0.25">
      <c r="A30" s="10">
        <v>26</v>
      </c>
      <c r="B30" s="10">
        <f>'Measure Info'!B40</f>
        <v>0</v>
      </c>
      <c r="C30" s="10"/>
      <c r="D30" s="10"/>
      <c r="E30" s="10"/>
      <c r="F30" s="10"/>
    </row>
    <row r="31" spans="1:6" x14ac:dyDescent="0.25">
      <c r="A31" s="10">
        <v>27</v>
      </c>
      <c r="B31" s="10">
        <f>'Measure Info'!B41</f>
        <v>0</v>
      </c>
      <c r="C31" s="10"/>
      <c r="D31" s="10"/>
      <c r="E31" s="10"/>
      <c r="F31" s="10"/>
    </row>
    <row r="32" spans="1:6" x14ac:dyDescent="0.25">
      <c r="A32" s="10">
        <v>28</v>
      </c>
      <c r="B32" s="10">
        <f>'Measure Info'!B42</f>
        <v>0</v>
      </c>
      <c r="C32" s="10"/>
      <c r="D32" s="10"/>
      <c r="E32" s="10"/>
      <c r="F32" s="10"/>
    </row>
    <row r="33" spans="1:6" x14ac:dyDescent="0.25">
      <c r="A33" s="10">
        <v>29</v>
      </c>
      <c r="B33" s="10">
        <f>'Measure Info'!B43</f>
        <v>0</v>
      </c>
      <c r="C33" s="10"/>
      <c r="D33" s="10"/>
      <c r="E33" s="10"/>
      <c r="F33" s="10"/>
    </row>
    <row r="34" spans="1:6" x14ac:dyDescent="0.25">
      <c r="A34" s="10">
        <v>30</v>
      </c>
      <c r="B34" s="10">
        <f>'Measure Info'!B44</f>
        <v>0</v>
      </c>
      <c r="C34" s="10"/>
      <c r="D34" s="10"/>
      <c r="E34" s="10"/>
      <c r="F34" s="10"/>
    </row>
  </sheetData>
  <dataValidations count="1">
    <dataValidation type="list" allowBlank="1" showErrorMessage="1" promptTitle="Justification" prompt="For scores 2 and 1, please include a justification._x000a_" sqref="C5:F34">
      <formula1>$K$10:$K$12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B18" sqref="B18"/>
    </sheetView>
  </sheetViews>
  <sheetFormatPr defaultRowHeight="15" x14ac:dyDescent="0.25"/>
  <cols>
    <col min="1" max="1" width="11.28515625" customWidth="1"/>
    <col min="2" max="2" width="53.28515625" customWidth="1"/>
    <col min="3" max="6" width="22.7109375" customWidth="1"/>
    <col min="9" max="9" width="7.7109375" hidden="1" customWidth="1"/>
  </cols>
  <sheetData>
    <row r="1" spans="1:9" x14ac:dyDescent="0.25">
      <c r="A1" s="1" t="s">
        <v>45</v>
      </c>
      <c r="B1" t="str">
        <f>'Measure Info'!C10</f>
        <v>EPIC</v>
      </c>
    </row>
    <row r="2" spans="1:9" x14ac:dyDescent="0.25">
      <c r="A2" s="16"/>
      <c r="B2" s="16"/>
      <c r="C2" s="59" t="s">
        <v>54</v>
      </c>
      <c r="D2" s="59" t="s">
        <v>55</v>
      </c>
      <c r="E2" s="59" t="s">
        <v>56</v>
      </c>
      <c r="F2" s="59" t="s">
        <v>57</v>
      </c>
    </row>
    <row r="3" spans="1:9" ht="74.25" customHeight="1" x14ac:dyDescent="0.25">
      <c r="A3" s="17" t="s">
        <v>46</v>
      </c>
      <c r="B3" s="16" t="s">
        <v>44</v>
      </c>
      <c r="C3" s="60" t="s">
        <v>48</v>
      </c>
      <c r="D3" s="60" t="s">
        <v>49</v>
      </c>
      <c r="E3" s="60" t="s">
        <v>50</v>
      </c>
      <c r="F3" s="60" t="s">
        <v>51</v>
      </c>
    </row>
    <row r="4" spans="1:9" ht="15" customHeight="1" x14ac:dyDescent="0.25">
      <c r="A4" s="21"/>
      <c r="B4" s="18"/>
      <c r="C4" s="22" t="s">
        <v>8</v>
      </c>
      <c r="D4" s="22" t="s">
        <v>8</v>
      </c>
      <c r="E4" s="22" t="s">
        <v>8</v>
      </c>
      <c r="F4" s="22" t="s">
        <v>8</v>
      </c>
    </row>
    <row r="5" spans="1:9" x14ac:dyDescent="0.25">
      <c r="A5" s="10">
        <v>1</v>
      </c>
      <c r="B5" s="10" t="str">
        <f>'Measure Info'!B15</f>
        <v>Encounter, performed: Encounter inpatient at discharge</v>
      </c>
      <c r="C5" s="10">
        <v>3</v>
      </c>
      <c r="D5" s="10">
        <v>3</v>
      </c>
      <c r="E5" s="10">
        <v>2</v>
      </c>
      <c r="F5" s="10">
        <v>3</v>
      </c>
    </row>
    <row r="6" spans="1:9" x14ac:dyDescent="0.25">
      <c r="A6" s="10">
        <v>2</v>
      </c>
      <c r="B6" s="10" t="str">
        <f>'Measure Info'!B16</f>
        <v>Encounter, performed: Encounter ED at discharge</v>
      </c>
      <c r="C6" s="10">
        <v>3</v>
      </c>
      <c r="D6" s="10">
        <v>3</v>
      </c>
      <c r="E6" s="10">
        <v>2</v>
      </c>
      <c r="F6" s="10">
        <v>3</v>
      </c>
      <c r="I6" s="20">
        <v>3</v>
      </c>
    </row>
    <row r="7" spans="1:9" x14ac:dyDescent="0.25">
      <c r="A7" s="10">
        <v>3</v>
      </c>
      <c r="B7" s="10" t="str">
        <f>'Measure Info'!B17</f>
        <v>Encounter admission date</v>
      </c>
      <c r="C7" s="10">
        <v>3</v>
      </c>
      <c r="D7" s="10">
        <v>3</v>
      </c>
      <c r="E7" s="10">
        <v>3</v>
      </c>
      <c r="F7" s="10">
        <v>3</v>
      </c>
      <c r="I7" s="20">
        <v>2</v>
      </c>
    </row>
    <row r="8" spans="1:9" x14ac:dyDescent="0.25">
      <c r="A8" s="10">
        <v>4</v>
      </c>
      <c r="B8" s="10" t="str">
        <f>'Measure Info'!B18</f>
        <v>Encounter discharge date</v>
      </c>
      <c r="C8" s="10">
        <v>3</v>
      </c>
      <c r="D8" s="10">
        <v>3</v>
      </c>
      <c r="E8" s="10">
        <v>3</v>
      </c>
      <c r="F8" s="10">
        <v>3</v>
      </c>
      <c r="I8" s="20">
        <v>1</v>
      </c>
    </row>
    <row r="9" spans="1:9" x14ac:dyDescent="0.25">
      <c r="A9" s="10">
        <v>5</v>
      </c>
      <c r="B9" s="10" t="str">
        <f>'Measure Info'!B19</f>
        <v>Schedule II and Schedule III opioids at discharge</v>
      </c>
      <c r="C9" s="10">
        <v>3</v>
      </c>
      <c r="D9" s="10">
        <v>2</v>
      </c>
      <c r="E9" s="10">
        <v>3</v>
      </c>
      <c r="F9" s="10">
        <v>3</v>
      </c>
    </row>
    <row r="10" spans="1:9" x14ac:dyDescent="0.25">
      <c r="A10" s="10">
        <v>6</v>
      </c>
      <c r="B10" s="10" t="str">
        <f>'Measure Info'!B20</f>
        <v>Schedule IV benzodiazepines at discharge</v>
      </c>
      <c r="C10" s="10">
        <v>3</v>
      </c>
      <c r="D10" s="10">
        <v>2</v>
      </c>
      <c r="E10" s="10">
        <v>3</v>
      </c>
      <c r="F10" s="10">
        <v>3</v>
      </c>
    </row>
    <row r="11" spans="1:9" x14ac:dyDescent="0.25">
      <c r="A11" s="10">
        <v>7</v>
      </c>
      <c r="B11" s="10" t="str">
        <f>'Measure Info'!B21</f>
        <v>Cancer diagnosis</v>
      </c>
      <c r="C11" s="10">
        <v>3</v>
      </c>
      <c r="D11" s="10">
        <v>3</v>
      </c>
      <c r="E11" s="10">
        <v>3</v>
      </c>
      <c r="F11" s="10">
        <v>3</v>
      </c>
    </row>
    <row r="12" spans="1:9" x14ac:dyDescent="0.25">
      <c r="A12" s="10">
        <v>8</v>
      </c>
      <c r="B12" s="10" t="str">
        <f>'Measure Info'!B22</f>
        <v>Order for palliative care</v>
      </c>
      <c r="C12" s="10">
        <v>3</v>
      </c>
      <c r="D12" s="10">
        <v>3</v>
      </c>
      <c r="E12" s="10">
        <v>3</v>
      </c>
      <c r="F12" s="10">
        <v>3</v>
      </c>
    </row>
    <row r="13" spans="1:9" x14ac:dyDescent="0.25">
      <c r="A13" s="10">
        <v>9</v>
      </c>
      <c r="B13" s="10" t="str">
        <f>'Measure Info'!B23</f>
        <v>Date of birth</v>
      </c>
      <c r="C13" s="10">
        <v>3</v>
      </c>
      <c r="D13" s="10">
        <v>3</v>
      </c>
      <c r="E13" s="10">
        <v>3</v>
      </c>
      <c r="F13" s="10">
        <v>3</v>
      </c>
    </row>
    <row r="14" spans="1:9" x14ac:dyDescent="0.25">
      <c r="A14" s="10">
        <v>10</v>
      </c>
      <c r="B14" s="10" t="str">
        <f>'Measure Info'!B24</f>
        <v>Ethnicity</v>
      </c>
      <c r="C14" s="10">
        <v>3</v>
      </c>
      <c r="D14" s="10">
        <v>3</v>
      </c>
      <c r="E14" s="10">
        <v>3</v>
      </c>
      <c r="F14" s="10">
        <v>3</v>
      </c>
    </row>
    <row r="15" spans="1:9" x14ac:dyDescent="0.25">
      <c r="A15" s="10">
        <v>11</v>
      </c>
      <c r="B15" s="10" t="str">
        <f>'Measure Info'!B25</f>
        <v>Payer</v>
      </c>
      <c r="C15" s="10">
        <v>3</v>
      </c>
      <c r="D15" s="10">
        <v>3</v>
      </c>
      <c r="E15" s="10">
        <v>3</v>
      </c>
      <c r="F15" s="10">
        <v>3</v>
      </c>
    </row>
    <row r="16" spans="1:9" x14ac:dyDescent="0.25">
      <c r="A16" s="10">
        <v>12</v>
      </c>
      <c r="B16" s="10" t="str">
        <f>'Measure Info'!B26</f>
        <v>Race</v>
      </c>
      <c r="C16" s="10">
        <v>3</v>
      </c>
      <c r="D16" s="10">
        <v>3</v>
      </c>
      <c r="E16" s="10">
        <v>3</v>
      </c>
      <c r="F16" s="10">
        <v>3</v>
      </c>
    </row>
    <row r="17" spans="1:6" x14ac:dyDescent="0.25">
      <c r="A17" s="10">
        <v>13</v>
      </c>
      <c r="B17" s="10" t="str">
        <f>'Measure Info'!B27</f>
        <v>ONC Administrative Sex</v>
      </c>
      <c r="C17" s="10">
        <v>3</v>
      </c>
      <c r="D17" s="10">
        <v>3</v>
      </c>
      <c r="E17" s="10">
        <v>3</v>
      </c>
      <c r="F17" s="10">
        <v>3</v>
      </c>
    </row>
    <row r="18" spans="1:6" x14ac:dyDescent="0.25">
      <c r="A18" s="10">
        <v>14</v>
      </c>
      <c r="B18" s="10">
        <f>'Measure Info'!B28</f>
        <v>0</v>
      </c>
      <c r="C18" s="10"/>
      <c r="D18" s="10"/>
      <c r="E18" s="10"/>
      <c r="F18" s="10"/>
    </row>
    <row r="19" spans="1:6" x14ac:dyDescent="0.25">
      <c r="A19" s="10">
        <v>15</v>
      </c>
      <c r="B19" s="10">
        <f>'Measure Info'!B29</f>
        <v>0</v>
      </c>
      <c r="C19" s="10"/>
      <c r="D19" s="10"/>
      <c r="E19" s="10"/>
      <c r="F19" s="10"/>
    </row>
    <row r="20" spans="1:6" x14ac:dyDescent="0.25">
      <c r="A20" s="10">
        <v>16</v>
      </c>
      <c r="B20" s="10">
        <f>'Measure Info'!B30</f>
        <v>0</v>
      </c>
      <c r="C20" s="10"/>
      <c r="D20" s="10"/>
      <c r="E20" s="10"/>
      <c r="F20" s="10"/>
    </row>
    <row r="21" spans="1:6" x14ac:dyDescent="0.25">
      <c r="A21" s="10">
        <v>17</v>
      </c>
      <c r="B21" s="10">
        <f>'Measure Info'!B31</f>
        <v>0</v>
      </c>
      <c r="C21" s="10"/>
      <c r="D21" s="10"/>
      <c r="E21" s="10"/>
      <c r="F21" s="10"/>
    </row>
    <row r="22" spans="1:6" x14ac:dyDescent="0.25">
      <c r="A22" s="10">
        <v>18</v>
      </c>
      <c r="B22" s="10">
        <f>'Measure Info'!B32</f>
        <v>0</v>
      </c>
      <c r="C22" s="10"/>
      <c r="D22" s="10"/>
      <c r="E22" s="10"/>
      <c r="F22" s="10"/>
    </row>
    <row r="23" spans="1:6" x14ac:dyDescent="0.25">
      <c r="A23" s="10">
        <v>19</v>
      </c>
      <c r="B23" s="10">
        <f>'Measure Info'!B33</f>
        <v>0</v>
      </c>
      <c r="C23" s="10"/>
      <c r="D23" s="10"/>
      <c r="E23" s="10"/>
      <c r="F23" s="10"/>
    </row>
    <row r="24" spans="1:6" x14ac:dyDescent="0.25">
      <c r="A24" s="10">
        <v>20</v>
      </c>
      <c r="B24" s="10">
        <f>'Measure Info'!B34</f>
        <v>0</v>
      </c>
      <c r="C24" s="10"/>
      <c r="D24" s="10"/>
      <c r="E24" s="10"/>
      <c r="F24" s="10"/>
    </row>
    <row r="25" spans="1:6" x14ac:dyDescent="0.25">
      <c r="A25" s="10">
        <v>21</v>
      </c>
      <c r="B25" s="10">
        <f>'Measure Info'!B35</f>
        <v>0</v>
      </c>
      <c r="C25" s="10"/>
      <c r="D25" s="10"/>
      <c r="E25" s="10"/>
      <c r="F25" s="10"/>
    </row>
    <row r="26" spans="1:6" x14ac:dyDescent="0.25">
      <c r="A26" s="10">
        <v>22</v>
      </c>
      <c r="B26" s="10">
        <f>'Measure Info'!B36</f>
        <v>0</v>
      </c>
      <c r="C26" s="10"/>
      <c r="D26" s="10"/>
      <c r="E26" s="10"/>
      <c r="F26" s="10"/>
    </row>
    <row r="27" spans="1:6" x14ac:dyDescent="0.25">
      <c r="A27" s="10">
        <v>23</v>
      </c>
      <c r="B27" s="10">
        <f>'Measure Info'!B37</f>
        <v>0</v>
      </c>
      <c r="C27" s="10"/>
      <c r="D27" s="10"/>
      <c r="E27" s="10"/>
      <c r="F27" s="10"/>
    </row>
    <row r="28" spans="1:6" x14ac:dyDescent="0.25">
      <c r="A28" s="10">
        <v>24</v>
      </c>
      <c r="B28" s="10">
        <f>'Measure Info'!B38</f>
        <v>0</v>
      </c>
      <c r="C28" s="10"/>
      <c r="D28" s="10"/>
      <c r="E28" s="10"/>
      <c r="F28" s="10"/>
    </row>
    <row r="29" spans="1:6" x14ac:dyDescent="0.25">
      <c r="A29" s="10">
        <v>25</v>
      </c>
      <c r="B29" s="10">
        <f>'Measure Info'!B39</f>
        <v>0</v>
      </c>
      <c r="C29" s="10"/>
      <c r="D29" s="10"/>
      <c r="E29" s="10"/>
      <c r="F29" s="10"/>
    </row>
    <row r="30" spans="1:6" x14ac:dyDescent="0.25">
      <c r="A30" s="10">
        <v>26</v>
      </c>
      <c r="B30" s="10">
        <f>'Measure Info'!B40</f>
        <v>0</v>
      </c>
      <c r="C30" s="10"/>
      <c r="D30" s="10"/>
      <c r="E30" s="10"/>
      <c r="F30" s="10"/>
    </row>
    <row r="31" spans="1:6" x14ac:dyDescent="0.25">
      <c r="A31" s="10">
        <v>27</v>
      </c>
      <c r="B31" s="10">
        <f>'Measure Info'!B41</f>
        <v>0</v>
      </c>
      <c r="C31" s="10"/>
      <c r="D31" s="10"/>
      <c r="E31" s="10"/>
      <c r="F31" s="10"/>
    </row>
    <row r="32" spans="1:6" x14ac:dyDescent="0.25">
      <c r="A32" s="10">
        <v>28</v>
      </c>
      <c r="B32" s="10">
        <f>'Measure Info'!B42</f>
        <v>0</v>
      </c>
      <c r="C32" s="10"/>
      <c r="D32" s="10"/>
      <c r="E32" s="10"/>
      <c r="F32" s="10"/>
    </row>
    <row r="33" spans="1:6" x14ac:dyDescent="0.25">
      <c r="A33" s="10">
        <v>29</v>
      </c>
      <c r="B33" s="10">
        <f>'Measure Info'!B43</f>
        <v>0</v>
      </c>
      <c r="C33" s="10"/>
      <c r="D33" s="10"/>
      <c r="E33" s="10"/>
      <c r="F33" s="10"/>
    </row>
    <row r="34" spans="1:6" x14ac:dyDescent="0.25">
      <c r="A34" s="10">
        <v>30</v>
      </c>
      <c r="B34" s="10">
        <f>'Measure Info'!B44</f>
        <v>0</v>
      </c>
      <c r="C34" s="10"/>
      <c r="D34" s="10"/>
      <c r="E34" s="10"/>
      <c r="F34" s="10"/>
    </row>
  </sheetData>
  <dataValidations count="1">
    <dataValidation type="list" allowBlank="1" showErrorMessage="1" promptTitle="Justification" prompt="For scores 2 and 1, please include a justification._x000a_" sqref="C5:F34">
      <formula1>$I$6:$I$8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xSplit="2" ySplit="5" topLeftCell="C9" activePane="bottomRight" state="frozen"/>
      <selection pane="topRight" activeCell="D1" sqref="D1"/>
      <selection pane="bottomLeft" activeCell="A5" sqref="A5"/>
      <selection pane="bottomRight" activeCell="F17" sqref="F17"/>
    </sheetView>
  </sheetViews>
  <sheetFormatPr defaultRowHeight="15" x14ac:dyDescent="0.25"/>
  <cols>
    <col min="1" max="1" width="11.28515625" customWidth="1"/>
    <col min="2" max="2" width="47" customWidth="1"/>
    <col min="3" max="6" width="22.7109375" customWidth="1"/>
    <col min="9" max="9" width="7.7109375" hidden="1" customWidth="1"/>
  </cols>
  <sheetData>
    <row r="1" spans="1:9" x14ac:dyDescent="0.25">
      <c r="A1" s="1" t="s">
        <v>45</v>
      </c>
      <c r="B1" t="str">
        <f>'Measure Info'!C11</f>
        <v>Cerner</v>
      </c>
    </row>
    <row r="2" spans="1:9" x14ac:dyDescent="0.25">
      <c r="A2" s="16"/>
      <c r="B2" s="16"/>
      <c r="C2" s="59" t="s">
        <v>54</v>
      </c>
      <c r="D2" s="59" t="s">
        <v>55</v>
      </c>
      <c r="E2" s="59" t="s">
        <v>56</v>
      </c>
      <c r="F2" s="59" t="s">
        <v>57</v>
      </c>
    </row>
    <row r="3" spans="1:9" ht="74.25" customHeight="1" x14ac:dyDescent="0.25">
      <c r="A3" s="17" t="s">
        <v>46</v>
      </c>
      <c r="B3" s="16" t="s">
        <v>44</v>
      </c>
      <c r="C3" s="60" t="s">
        <v>48</v>
      </c>
      <c r="D3" s="60" t="s">
        <v>49</v>
      </c>
      <c r="E3" s="60" t="s">
        <v>50</v>
      </c>
      <c r="F3" s="60" t="s">
        <v>51</v>
      </c>
    </row>
    <row r="4" spans="1:9" ht="15" customHeight="1" x14ac:dyDescent="0.25">
      <c r="A4" s="21"/>
      <c r="B4" s="18"/>
      <c r="C4" s="22" t="s">
        <v>8</v>
      </c>
      <c r="D4" s="22" t="s">
        <v>8</v>
      </c>
      <c r="E4" s="22" t="s">
        <v>8</v>
      </c>
      <c r="F4" s="22" t="s">
        <v>8</v>
      </c>
    </row>
    <row r="5" spans="1:9" x14ac:dyDescent="0.25">
      <c r="A5" s="10">
        <v>1</v>
      </c>
      <c r="B5" s="10" t="str">
        <f>'Measure Info'!B15</f>
        <v>Encounter, performed: Encounter inpatient at discharge</v>
      </c>
      <c r="C5" s="10">
        <v>3</v>
      </c>
      <c r="D5" s="10">
        <v>3</v>
      </c>
      <c r="E5" s="10">
        <v>2</v>
      </c>
      <c r="F5" s="10">
        <v>3</v>
      </c>
    </row>
    <row r="6" spans="1:9" x14ac:dyDescent="0.25">
      <c r="A6" s="10">
        <v>2</v>
      </c>
      <c r="B6" s="10" t="str">
        <f>'Measure Info'!B16</f>
        <v>Encounter, performed: Encounter ED at discharge</v>
      </c>
      <c r="C6" s="10">
        <v>3</v>
      </c>
      <c r="D6" s="10">
        <v>3</v>
      </c>
      <c r="E6" s="10">
        <v>2</v>
      </c>
      <c r="F6" s="10">
        <v>3</v>
      </c>
      <c r="I6" s="20">
        <v>3</v>
      </c>
    </row>
    <row r="7" spans="1:9" x14ac:dyDescent="0.25">
      <c r="A7" s="10">
        <v>3</v>
      </c>
      <c r="B7" s="10" t="str">
        <f>'Measure Info'!B17</f>
        <v>Encounter admission date</v>
      </c>
      <c r="C7" s="10">
        <v>3</v>
      </c>
      <c r="D7" s="10">
        <v>3</v>
      </c>
      <c r="E7" s="10">
        <v>3</v>
      </c>
      <c r="F7" s="10">
        <v>3</v>
      </c>
      <c r="I7" s="20">
        <v>2</v>
      </c>
    </row>
    <row r="8" spans="1:9" x14ac:dyDescent="0.25">
      <c r="A8" s="10">
        <v>4</v>
      </c>
      <c r="B8" s="10" t="str">
        <f>'Measure Info'!B18</f>
        <v>Encounter discharge date</v>
      </c>
      <c r="C8" s="10">
        <v>3</v>
      </c>
      <c r="D8" s="10">
        <v>3</v>
      </c>
      <c r="E8" s="10">
        <v>3</v>
      </c>
      <c r="F8" s="10">
        <v>3</v>
      </c>
      <c r="I8" s="20">
        <v>1</v>
      </c>
    </row>
    <row r="9" spans="1:9" x14ac:dyDescent="0.25">
      <c r="A9" s="10">
        <v>5</v>
      </c>
      <c r="B9" s="10" t="str">
        <f>'Measure Info'!B19</f>
        <v>Schedule II and Schedule III opioids at discharge</v>
      </c>
      <c r="C9" s="10">
        <v>3</v>
      </c>
      <c r="D9" s="10">
        <v>2</v>
      </c>
      <c r="E9" s="10">
        <v>3</v>
      </c>
      <c r="F9" s="10">
        <v>3</v>
      </c>
    </row>
    <row r="10" spans="1:9" x14ac:dyDescent="0.25">
      <c r="A10" s="10">
        <v>6</v>
      </c>
      <c r="B10" s="10" t="str">
        <f>'Measure Info'!B20</f>
        <v>Schedule IV benzodiazepines at discharge</v>
      </c>
      <c r="C10" s="10">
        <v>3</v>
      </c>
      <c r="D10" s="10">
        <v>2</v>
      </c>
      <c r="E10" s="10">
        <v>3</v>
      </c>
      <c r="F10" s="10">
        <v>3</v>
      </c>
    </row>
    <row r="11" spans="1:9" x14ac:dyDescent="0.25">
      <c r="A11" s="10">
        <v>7</v>
      </c>
      <c r="B11" s="10" t="str">
        <f>'Measure Info'!B21</f>
        <v>Cancer diagnosis</v>
      </c>
      <c r="C11" s="10">
        <v>3</v>
      </c>
      <c r="D11" s="10">
        <v>3</v>
      </c>
      <c r="E11" s="10">
        <v>3</v>
      </c>
      <c r="F11" s="10">
        <v>3</v>
      </c>
    </row>
    <row r="12" spans="1:9" x14ac:dyDescent="0.25">
      <c r="A12" s="10">
        <v>8</v>
      </c>
      <c r="B12" s="10" t="str">
        <f>'Measure Info'!B22</f>
        <v>Order for palliative care</v>
      </c>
      <c r="C12" s="10">
        <v>3</v>
      </c>
      <c r="D12" s="10">
        <v>3</v>
      </c>
      <c r="E12" s="10">
        <v>3</v>
      </c>
      <c r="F12" s="10">
        <v>3</v>
      </c>
    </row>
    <row r="13" spans="1:9" x14ac:dyDescent="0.25">
      <c r="A13" s="10">
        <v>9</v>
      </c>
      <c r="B13" s="10" t="str">
        <f>'Measure Info'!B23</f>
        <v>Date of birth</v>
      </c>
      <c r="C13" s="10">
        <v>3</v>
      </c>
      <c r="D13" s="10">
        <v>3</v>
      </c>
      <c r="E13" s="10">
        <v>3</v>
      </c>
      <c r="F13" s="10">
        <v>3</v>
      </c>
    </row>
    <row r="14" spans="1:9" x14ac:dyDescent="0.25">
      <c r="A14" s="10">
        <v>10</v>
      </c>
      <c r="B14" s="10" t="str">
        <f>'Measure Info'!B24</f>
        <v>Ethnicity</v>
      </c>
      <c r="C14" s="10">
        <v>3</v>
      </c>
      <c r="D14" s="10">
        <v>3</v>
      </c>
      <c r="E14" s="10">
        <v>3</v>
      </c>
      <c r="F14" s="10">
        <v>3</v>
      </c>
    </row>
    <row r="15" spans="1:9" x14ac:dyDescent="0.25">
      <c r="A15" s="10">
        <v>11</v>
      </c>
      <c r="B15" s="10" t="str">
        <f>'Measure Info'!B25</f>
        <v>Payer</v>
      </c>
      <c r="C15" s="10">
        <v>3</v>
      </c>
      <c r="D15" s="10">
        <v>3</v>
      </c>
      <c r="E15" s="10">
        <v>3</v>
      </c>
      <c r="F15" s="10">
        <v>3</v>
      </c>
    </row>
    <row r="16" spans="1:9" x14ac:dyDescent="0.25">
      <c r="A16" s="10">
        <v>12</v>
      </c>
      <c r="B16" s="10" t="str">
        <f>'Measure Info'!B26</f>
        <v>Race</v>
      </c>
      <c r="C16" s="10">
        <v>3</v>
      </c>
      <c r="D16" s="10">
        <v>3</v>
      </c>
      <c r="E16" s="10">
        <v>3</v>
      </c>
      <c r="F16" s="10">
        <v>3</v>
      </c>
    </row>
    <row r="17" spans="1:6" x14ac:dyDescent="0.25">
      <c r="A17" s="10">
        <v>13</v>
      </c>
      <c r="B17" s="10" t="str">
        <f>'Measure Info'!B27</f>
        <v>ONC Administrative Sex</v>
      </c>
      <c r="C17" s="10">
        <v>3</v>
      </c>
      <c r="D17" s="10">
        <v>3</v>
      </c>
      <c r="E17" s="10">
        <v>3</v>
      </c>
      <c r="F17" s="10">
        <v>3</v>
      </c>
    </row>
    <row r="18" spans="1:6" x14ac:dyDescent="0.25">
      <c r="A18" s="10">
        <v>14</v>
      </c>
      <c r="B18" s="10">
        <f>'Measure Info'!B28</f>
        <v>0</v>
      </c>
      <c r="C18" s="10"/>
      <c r="D18" s="10"/>
      <c r="E18" s="10"/>
      <c r="F18" s="10"/>
    </row>
    <row r="19" spans="1:6" x14ac:dyDescent="0.25">
      <c r="A19" s="10">
        <v>15</v>
      </c>
      <c r="B19" s="10">
        <f>'Measure Info'!B29</f>
        <v>0</v>
      </c>
      <c r="C19" s="10"/>
      <c r="D19" s="10"/>
      <c r="E19" s="10"/>
      <c r="F19" s="10"/>
    </row>
    <row r="20" spans="1:6" x14ac:dyDescent="0.25">
      <c r="A20" s="10">
        <v>16</v>
      </c>
      <c r="B20" s="10">
        <f>'Measure Info'!B30</f>
        <v>0</v>
      </c>
      <c r="C20" s="10"/>
      <c r="D20" s="10"/>
      <c r="E20" s="10"/>
      <c r="F20" s="10"/>
    </row>
    <row r="21" spans="1:6" x14ac:dyDescent="0.25">
      <c r="A21" s="10">
        <v>17</v>
      </c>
      <c r="B21" s="10">
        <f>'Measure Info'!B31</f>
        <v>0</v>
      </c>
      <c r="C21" s="10"/>
      <c r="D21" s="10"/>
      <c r="E21" s="10"/>
      <c r="F21" s="10"/>
    </row>
    <row r="22" spans="1:6" x14ac:dyDescent="0.25">
      <c r="A22" s="10">
        <v>18</v>
      </c>
      <c r="B22" s="10">
        <f>'Measure Info'!B32</f>
        <v>0</v>
      </c>
      <c r="C22" s="10"/>
      <c r="D22" s="10"/>
      <c r="E22" s="10"/>
      <c r="F22" s="10"/>
    </row>
    <row r="23" spans="1:6" x14ac:dyDescent="0.25">
      <c r="A23" s="10">
        <v>19</v>
      </c>
      <c r="B23" s="10">
        <f>'Measure Info'!B33</f>
        <v>0</v>
      </c>
      <c r="C23" s="10"/>
      <c r="D23" s="10"/>
      <c r="E23" s="10"/>
      <c r="F23" s="10"/>
    </row>
    <row r="24" spans="1:6" x14ac:dyDescent="0.25">
      <c r="A24" s="10">
        <v>20</v>
      </c>
      <c r="B24" s="10">
        <f>'Measure Info'!B34</f>
        <v>0</v>
      </c>
      <c r="C24" s="10"/>
      <c r="D24" s="10"/>
      <c r="E24" s="10"/>
      <c r="F24" s="10"/>
    </row>
    <row r="25" spans="1:6" x14ac:dyDescent="0.25">
      <c r="A25" s="10">
        <v>21</v>
      </c>
      <c r="B25" s="10">
        <f>'Measure Info'!B35</f>
        <v>0</v>
      </c>
      <c r="C25" s="10"/>
      <c r="D25" s="10"/>
      <c r="E25" s="10"/>
      <c r="F25" s="10"/>
    </row>
    <row r="26" spans="1:6" x14ac:dyDescent="0.25">
      <c r="A26" s="10">
        <v>22</v>
      </c>
      <c r="B26" s="10">
        <f>'Measure Info'!B36</f>
        <v>0</v>
      </c>
      <c r="C26" s="10"/>
      <c r="D26" s="10"/>
      <c r="E26" s="10"/>
      <c r="F26" s="10"/>
    </row>
    <row r="27" spans="1:6" x14ac:dyDescent="0.25">
      <c r="A27" s="10">
        <v>23</v>
      </c>
      <c r="B27" s="10">
        <f>'Measure Info'!B37</f>
        <v>0</v>
      </c>
      <c r="C27" s="10"/>
      <c r="D27" s="10"/>
      <c r="E27" s="10"/>
      <c r="F27" s="10"/>
    </row>
    <row r="28" spans="1:6" x14ac:dyDescent="0.25">
      <c r="A28" s="10">
        <v>24</v>
      </c>
      <c r="B28" s="10">
        <f>'Measure Info'!B38</f>
        <v>0</v>
      </c>
      <c r="C28" s="10"/>
      <c r="D28" s="10"/>
      <c r="E28" s="10"/>
      <c r="F28" s="10"/>
    </row>
    <row r="29" spans="1:6" x14ac:dyDescent="0.25">
      <c r="A29" s="10">
        <v>25</v>
      </c>
      <c r="B29" s="10">
        <f>'Measure Info'!B39</f>
        <v>0</v>
      </c>
      <c r="C29" s="10"/>
      <c r="D29" s="10"/>
      <c r="E29" s="10"/>
      <c r="F29" s="10"/>
    </row>
    <row r="30" spans="1:6" x14ac:dyDescent="0.25">
      <c r="A30" s="10">
        <v>26</v>
      </c>
      <c r="B30" s="10">
        <f>'Measure Info'!B40</f>
        <v>0</v>
      </c>
      <c r="C30" s="10"/>
      <c r="D30" s="10"/>
      <c r="E30" s="10"/>
      <c r="F30" s="10"/>
    </row>
    <row r="31" spans="1:6" x14ac:dyDescent="0.25">
      <c r="A31" s="10">
        <v>27</v>
      </c>
      <c r="B31" s="10">
        <f>'Measure Info'!B41</f>
        <v>0</v>
      </c>
      <c r="C31" s="10"/>
      <c r="D31" s="10"/>
      <c r="E31" s="10"/>
      <c r="F31" s="10"/>
    </row>
    <row r="32" spans="1:6" x14ac:dyDescent="0.25">
      <c r="A32" s="10">
        <v>28</v>
      </c>
      <c r="B32" s="10">
        <f>'Measure Info'!B42</f>
        <v>0</v>
      </c>
      <c r="C32" s="10"/>
      <c r="D32" s="10"/>
      <c r="E32" s="10"/>
      <c r="F32" s="10"/>
    </row>
    <row r="33" spans="1:6" x14ac:dyDescent="0.25">
      <c r="A33" s="10">
        <v>29</v>
      </c>
      <c r="B33" s="10">
        <f>'Measure Info'!B43</f>
        <v>0</v>
      </c>
      <c r="C33" s="10"/>
      <c r="D33" s="10"/>
      <c r="E33" s="10"/>
      <c r="F33" s="10"/>
    </row>
    <row r="34" spans="1:6" x14ac:dyDescent="0.25">
      <c r="A34" s="10">
        <v>30</v>
      </c>
      <c r="B34" s="10">
        <f>'Measure Info'!B44</f>
        <v>0</v>
      </c>
      <c r="C34" s="10"/>
      <c r="D34" s="10"/>
      <c r="E34" s="10"/>
      <c r="F34" s="10"/>
    </row>
  </sheetData>
  <dataValidations count="1">
    <dataValidation type="list" allowBlank="1" showErrorMessage="1" promptTitle="Justification" prompt="For scores 2 and 1, please include a justification._x000a_" sqref="C5:F34">
      <formula1>$I$6:$I$8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0" sqref="A20:XFD33"/>
    </sheetView>
  </sheetViews>
  <sheetFormatPr defaultRowHeight="15" x14ac:dyDescent="0.25"/>
  <cols>
    <col min="1" max="1" width="50.140625" customWidth="1"/>
    <col min="2" max="2" width="10.85546875" customWidth="1"/>
    <col min="3" max="3" width="9.42578125" customWidth="1"/>
    <col min="4" max="4" width="9.5703125" customWidth="1"/>
    <col min="5" max="5" width="9.85546875" customWidth="1"/>
    <col min="6" max="6" width="10.85546875" customWidth="1"/>
    <col min="7" max="7" width="8.5703125" customWidth="1"/>
    <col min="8" max="8" width="10.28515625" customWidth="1"/>
    <col min="9" max="9" width="8.85546875" customWidth="1"/>
    <col min="10" max="10" width="10.140625" customWidth="1"/>
    <col min="12" max="12" width="9.85546875" customWidth="1"/>
    <col min="13" max="17" width="11" customWidth="1"/>
  </cols>
  <sheetData>
    <row r="2" spans="1:21" x14ac:dyDescent="0.25">
      <c r="B2" s="1" t="s">
        <v>59</v>
      </c>
      <c r="C2" s="81" t="str">
        <f>'Measure Info'!C8</f>
        <v>Cerner</v>
      </c>
      <c r="D2" s="81"/>
      <c r="E2" s="81"/>
      <c r="F2" s="1" t="s">
        <v>60</v>
      </c>
      <c r="G2" s="81" t="str">
        <f>'Measure Info'!C9</f>
        <v>EPIC</v>
      </c>
      <c r="H2" s="81"/>
      <c r="I2" s="81"/>
      <c r="J2" s="1" t="s">
        <v>61</v>
      </c>
      <c r="K2" s="81" t="str">
        <f>'Measure Info'!C10</f>
        <v>EPIC</v>
      </c>
      <c r="L2" s="81"/>
      <c r="M2" s="81"/>
      <c r="N2" s="1" t="s">
        <v>98</v>
      </c>
      <c r="O2" s="81" t="str">
        <f>'Measure Info'!C11</f>
        <v>Cerner</v>
      </c>
      <c r="P2" s="81"/>
      <c r="Q2" s="81"/>
    </row>
    <row r="3" spans="1:21" ht="36" x14ac:dyDescent="0.25">
      <c r="A3" s="44" t="s">
        <v>44</v>
      </c>
      <c r="B3" s="45" t="s">
        <v>54</v>
      </c>
      <c r="C3" s="45" t="s">
        <v>55</v>
      </c>
      <c r="D3" s="45" t="s">
        <v>56</v>
      </c>
      <c r="E3" s="45" t="s">
        <v>57</v>
      </c>
      <c r="F3" s="47" t="s">
        <v>54</v>
      </c>
      <c r="G3" s="47" t="s">
        <v>55</v>
      </c>
      <c r="H3" s="47" t="s">
        <v>56</v>
      </c>
      <c r="I3" s="47" t="s">
        <v>57</v>
      </c>
      <c r="J3" s="46" t="s">
        <v>54</v>
      </c>
      <c r="K3" s="46" t="s">
        <v>55</v>
      </c>
      <c r="L3" s="46" t="s">
        <v>56</v>
      </c>
      <c r="M3" s="46" t="s">
        <v>57</v>
      </c>
      <c r="N3" s="46" t="s">
        <v>54</v>
      </c>
      <c r="O3" s="46" t="s">
        <v>55</v>
      </c>
      <c r="P3" s="46" t="s">
        <v>56</v>
      </c>
      <c r="Q3" s="46" t="s">
        <v>57</v>
      </c>
      <c r="S3" s="46" t="s">
        <v>95</v>
      </c>
      <c r="U3">
        <f>COUNTA('Measure Info'!C8:C11)*12</f>
        <v>48</v>
      </c>
    </row>
    <row r="4" spans="1:21" x14ac:dyDescent="0.25">
      <c r="A4" t="str">
        <f>'Measure Info'!B15</f>
        <v>Encounter, performed: Encounter inpatient at discharge</v>
      </c>
      <c r="B4" s="61">
        <f>'Scorecard 1'!C5</f>
        <v>3</v>
      </c>
      <c r="C4" s="61">
        <f>'Scorecard 1'!D5</f>
        <v>3</v>
      </c>
      <c r="D4" s="61">
        <f>'Scorecard 1'!E5</f>
        <v>2</v>
      </c>
      <c r="E4" s="61">
        <f>'Scorecard 1'!F5</f>
        <v>3</v>
      </c>
      <c r="F4" s="64">
        <f>'Scorecard 2'!C5</f>
        <v>3</v>
      </c>
      <c r="G4" s="64">
        <f>'Scorecard 2'!D5</f>
        <v>3</v>
      </c>
      <c r="H4" s="64">
        <f>'Scorecard 2'!E5</f>
        <v>2</v>
      </c>
      <c r="I4" s="64">
        <f>'Scorecard 2'!F5</f>
        <v>3</v>
      </c>
      <c r="J4" s="61">
        <f>'Scorecard 3'!C5</f>
        <v>3</v>
      </c>
      <c r="K4" s="61">
        <f>'Scorecard 3'!D5</f>
        <v>3</v>
      </c>
      <c r="L4" s="61">
        <f>'Scorecard 3'!E5</f>
        <v>2</v>
      </c>
      <c r="M4" s="61">
        <f>'Scorecard 3'!F5</f>
        <v>3</v>
      </c>
      <c r="N4" s="61">
        <f>'Scorecard 4'!C5</f>
        <v>3</v>
      </c>
      <c r="O4" s="61">
        <f>'Scorecard 4'!D5</f>
        <v>3</v>
      </c>
      <c r="P4" s="61">
        <f>'Scorecard 4'!E5</f>
        <v>2</v>
      </c>
      <c r="Q4" s="61">
        <f>'Scorecard 4'!F5</f>
        <v>3</v>
      </c>
      <c r="S4">
        <f>SUM(B4:Q4)</f>
        <v>44</v>
      </c>
    </row>
    <row r="5" spans="1:21" x14ac:dyDescent="0.25">
      <c r="A5" t="str">
        <f>'Measure Info'!B16</f>
        <v>Encounter, performed: Encounter ED at discharge</v>
      </c>
      <c r="B5" s="61">
        <f>'Scorecard 1'!C6</f>
        <v>3</v>
      </c>
      <c r="C5" s="61">
        <f>'Scorecard 1'!D6</f>
        <v>3</v>
      </c>
      <c r="D5" s="61">
        <f>'Scorecard 1'!E6</f>
        <v>2</v>
      </c>
      <c r="E5" s="61">
        <f>'Scorecard 1'!F6</f>
        <v>3</v>
      </c>
      <c r="F5" s="64">
        <f>'Scorecard 2'!C6</f>
        <v>3</v>
      </c>
      <c r="G5" s="64">
        <f>'Scorecard 2'!D6</f>
        <v>3</v>
      </c>
      <c r="H5" s="64">
        <f>'Scorecard 2'!E6</f>
        <v>2</v>
      </c>
      <c r="I5" s="64">
        <f>'Scorecard 2'!F6</f>
        <v>3</v>
      </c>
      <c r="J5" s="61">
        <f>'Scorecard 3'!C6</f>
        <v>3</v>
      </c>
      <c r="K5" s="61">
        <f>'Scorecard 3'!D6</f>
        <v>3</v>
      </c>
      <c r="L5" s="61">
        <f>'Scorecard 3'!E6</f>
        <v>2</v>
      </c>
      <c r="M5" s="61">
        <f>'Scorecard 3'!F6</f>
        <v>3</v>
      </c>
      <c r="N5" s="61">
        <f>'Scorecard 4'!C6</f>
        <v>3</v>
      </c>
      <c r="O5" s="61">
        <f>'Scorecard 4'!D6</f>
        <v>3</v>
      </c>
      <c r="P5" s="61">
        <f>'Scorecard 4'!E6</f>
        <v>2</v>
      </c>
      <c r="Q5" s="61">
        <f>'Scorecard 4'!F6</f>
        <v>3</v>
      </c>
      <c r="S5">
        <f t="shared" ref="S5:S33" si="0">SUM(B5:Q5)</f>
        <v>44</v>
      </c>
    </row>
    <row r="6" spans="1:21" x14ac:dyDescent="0.25">
      <c r="A6" t="str">
        <f>'Measure Info'!B17</f>
        <v>Encounter admission date</v>
      </c>
      <c r="B6" s="61">
        <f>'Scorecard 1'!C7</f>
        <v>3</v>
      </c>
      <c r="C6" s="61">
        <f>'Scorecard 1'!D7</f>
        <v>3</v>
      </c>
      <c r="D6" s="61">
        <f>'Scorecard 1'!E7</f>
        <v>3</v>
      </c>
      <c r="E6" s="61">
        <f>'Scorecard 1'!F7</f>
        <v>3</v>
      </c>
      <c r="F6" s="64">
        <f>'Scorecard 2'!C7</f>
        <v>3</v>
      </c>
      <c r="G6" s="64">
        <f>'Scorecard 2'!D7</f>
        <v>3</v>
      </c>
      <c r="H6" s="64">
        <f>'Scorecard 2'!E7</f>
        <v>3</v>
      </c>
      <c r="I6" s="64">
        <f>'Scorecard 2'!F7</f>
        <v>3</v>
      </c>
      <c r="J6" s="61">
        <f>'Scorecard 3'!C7</f>
        <v>3</v>
      </c>
      <c r="K6" s="61">
        <f>'Scorecard 3'!D7</f>
        <v>3</v>
      </c>
      <c r="L6" s="61">
        <f>'Scorecard 3'!E7</f>
        <v>3</v>
      </c>
      <c r="M6" s="61">
        <f>'Scorecard 3'!F7</f>
        <v>3</v>
      </c>
      <c r="N6" s="61">
        <f>'Scorecard 4'!C7</f>
        <v>3</v>
      </c>
      <c r="O6" s="61">
        <f>'Scorecard 4'!D7</f>
        <v>3</v>
      </c>
      <c r="P6" s="61">
        <f>'Scorecard 4'!E7</f>
        <v>3</v>
      </c>
      <c r="Q6" s="61">
        <f>'Scorecard 4'!F7</f>
        <v>3</v>
      </c>
      <c r="S6">
        <f t="shared" si="0"/>
        <v>48</v>
      </c>
    </row>
    <row r="7" spans="1:21" x14ac:dyDescent="0.25">
      <c r="A7" t="str">
        <f>'Measure Info'!B18</f>
        <v>Encounter discharge date</v>
      </c>
      <c r="B7" s="61">
        <f>'Scorecard 1'!C8</f>
        <v>3</v>
      </c>
      <c r="C7" s="61">
        <f>'Scorecard 1'!D8</f>
        <v>3</v>
      </c>
      <c r="D7" s="61">
        <f>'Scorecard 1'!E8</f>
        <v>3</v>
      </c>
      <c r="E7" s="61">
        <f>'Scorecard 1'!F8</f>
        <v>3</v>
      </c>
      <c r="F7" s="64">
        <f>'Scorecard 2'!C8</f>
        <v>3</v>
      </c>
      <c r="G7" s="64">
        <f>'Scorecard 2'!D8</f>
        <v>3</v>
      </c>
      <c r="H7" s="64">
        <f>'Scorecard 2'!E8</f>
        <v>3</v>
      </c>
      <c r="I7" s="64">
        <f>'Scorecard 2'!F8</f>
        <v>3</v>
      </c>
      <c r="J7" s="61">
        <f>'Scorecard 3'!C8</f>
        <v>3</v>
      </c>
      <c r="K7" s="61">
        <f>'Scorecard 3'!D8</f>
        <v>3</v>
      </c>
      <c r="L7" s="61">
        <f>'Scorecard 3'!E8</f>
        <v>3</v>
      </c>
      <c r="M7" s="61">
        <f>'Scorecard 3'!F8</f>
        <v>3</v>
      </c>
      <c r="N7" s="61">
        <f>'Scorecard 4'!C8</f>
        <v>3</v>
      </c>
      <c r="O7" s="61">
        <f>'Scorecard 4'!D8</f>
        <v>3</v>
      </c>
      <c r="P7" s="61">
        <f>'Scorecard 4'!E8</f>
        <v>3</v>
      </c>
      <c r="Q7" s="61">
        <f>'Scorecard 4'!F8</f>
        <v>3</v>
      </c>
      <c r="S7">
        <f t="shared" si="0"/>
        <v>48</v>
      </c>
    </row>
    <row r="8" spans="1:21" x14ac:dyDescent="0.25">
      <c r="A8" t="str">
        <f>'Measure Info'!B19</f>
        <v>Schedule II and Schedule III opioids at discharge</v>
      </c>
      <c r="B8" s="61">
        <f>'Scorecard 1'!C9</f>
        <v>3</v>
      </c>
      <c r="C8" s="61">
        <f>'Scorecard 1'!D9</f>
        <v>2</v>
      </c>
      <c r="D8" s="61">
        <f>'Scorecard 1'!E9</f>
        <v>2</v>
      </c>
      <c r="E8" s="61">
        <f>'Scorecard 1'!F9</f>
        <v>3</v>
      </c>
      <c r="F8" s="64">
        <f>'Scorecard 2'!C9</f>
        <v>3</v>
      </c>
      <c r="G8" s="64">
        <f>'Scorecard 2'!D9</f>
        <v>2</v>
      </c>
      <c r="H8" s="64">
        <f>'Scorecard 2'!E9</f>
        <v>2</v>
      </c>
      <c r="I8" s="64">
        <f>'Scorecard 2'!F9</f>
        <v>3</v>
      </c>
      <c r="J8" s="61">
        <f>'Scorecard 3'!C9</f>
        <v>3</v>
      </c>
      <c r="K8" s="61">
        <f>'Scorecard 3'!D9</f>
        <v>2</v>
      </c>
      <c r="L8" s="61">
        <f>'Scorecard 3'!E9</f>
        <v>3</v>
      </c>
      <c r="M8" s="61">
        <f>'Scorecard 3'!F9</f>
        <v>3</v>
      </c>
      <c r="N8" s="61">
        <f>'Scorecard 4'!C9</f>
        <v>3</v>
      </c>
      <c r="O8" s="61">
        <f>'Scorecard 4'!D9</f>
        <v>2</v>
      </c>
      <c r="P8" s="61">
        <f>'Scorecard 4'!E9</f>
        <v>3</v>
      </c>
      <c r="Q8" s="61">
        <f>'Scorecard 4'!F9</f>
        <v>3</v>
      </c>
      <c r="S8">
        <f t="shared" si="0"/>
        <v>42</v>
      </c>
    </row>
    <row r="9" spans="1:21" x14ac:dyDescent="0.25">
      <c r="A9" t="str">
        <f>'Measure Info'!B20</f>
        <v>Schedule IV benzodiazepines at discharge</v>
      </c>
      <c r="B9" s="61">
        <f>'Scorecard 1'!C10</f>
        <v>3</v>
      </c>
      <c r="C9" s="61">
        <f>'Scorecard 1'!D10</f>
        <v>2</v>
      </c>
      <c r="D9" s="61">
        <f>'Scorecard 1'!E10</f>
        <v>2</v>
      </c>
      <c r="E9" s="61">
        <f>'Scorecard 1'!F10</f>
        <v>3</v>
      </c>
      <c r="F9" s="64">
        <f>'Scorecard 2'!C10</f>
        <v>3</v>
      </c>
      <c r="G9" s="64">
        <f>'Scorecard 2'!D10</f>
        <v>2</v>
      </c>
      <c r="H9" s="64">
        <f>'Scorecard 2'!E10</f>
        <v>2</v>
      </c>
      <c r="I9" s="64">
        <f>'Scorecard 2'!F10</f>
        <v>3</v>
      </c>
      <c r="J9" s="61">
        <f>'Scorecard 3'!C10</f>
        <v>3</v>
      </c>
      <c r="K9" s="61">
        <f>'Scorecard 3'!D10</f>
        <v>2</v>
      </c>
      <c r="L9" s="61">
        <f>'Scorecard 3'!E10</f>
        <v>3</v>
      </c>
      <c r="M9" s="61">
        <f>'Scorecard 3'!F10</f>
        <v>3</v>
      </c>
      <c r="N9" s="61">
        <f>'Scorecard 4'!C10</f>
        <v>3</v>
      </c>
      <c r="O9" s="61">
        <f>'Scorecard 4'!D10</f>
        <v>2</v>
      </c>
      <c r="P9" s="61">
        <f>'Scorecard 4'!E10</f>
        <v>3</v>
      </c>
      <c r="Q9" s="61">
        <f>'Scorecard 4'!F10</f>
        <v>3</v>
      </c>
      <c r="S9">
        <f t="shared" si="0"/>
        <v>42</v>
      </c>
    </row>
    <row r="10" spans="1:21" x14ac:dyDescent="0.25">
      <c r="A10" t="str">
        <f>'Measure Info'!B21</f>
        <v>Cancer diagnosis</v>
      </c>
      <c r="B10" s="61">
        <f>'Scorecard 1'!C11</f>
        <v>3</v>
      </c>
      <c r="C10" s="61">
        <f>'Scorecard 1'!D11</f>
        <v>3</v>
      </c>
      <c r="D10" s="61">
        <f>'Scorecard 1'!E11</f>
        <v>3</v>
      </c>
      <c r="E10" s="61">
        <f>'Scorecard 1'!F11</f>
        <v>3</v>
      </c>
      <c r="F10" s="64">
        <f>'Scorecard 2'!C11</f>
        <v>3</v>
      </c>
      <c r="G10" s="64">
        <f>'Scorecard 2'!D11</f>
        <v>3</v>
      </c>
      <c r="H10" s="64">
        <f>'Scorecard 2'!E11</f>
        <v>3</v>
      </c>
      <c r="I10" s="64">
        <f>'Scorecard 2'!F11</f>
        <v>3</v>
      </c>
      <c r="J10" s="61">
        <f>'Scorecard 3'!C11</f>
        <v>3</v>
      </c>
      <c r="K10" s="61">
        <f>'Scorecard 3'!D11</f>
        <v>3</v>
      </c>
      <c r="L10" s="61">
        <f>'Scorecard 3'!E11</f>
        <v>3</v>
      </c>
      <c r="M10" s="61">
        <f>'Scorecard 3'!F11</f>
        <v>3</v>
      </c>
      <c r="N10" s="61">
        <f>'Scorecard 4'!C11</f>
        <v>3</v>
      </c>
      <c r="O10" s="61">
        <f>'Scorecard 4'!D11</f>
        <v>3</v>
      </c>
      <c r="P10" s="61">
        <f>'Scorecard 4'!E11</f>
        <v>3</v>
      </c>
      <c r="Q10" s="61">
        <f>'Scorecard 4'!F11</f>
        <v>3</v>
      </c>
      <c r="S10">
        <f t="shared" si="0"/>
        <v>48</v>
      </c>
    </row>
    <row r="11" spans="1:21" x14ac:dyDescent="0.25">
      <c r="A11" t="str">
        <f>'Measure Info'!B22</f>
        <v>Order for palliative care</v>
      </c>
      <c r="B11" s="61">
        <f>'Scorecard 1'!C12</f>
        <v>1</v>
      </c>
      <c r="C11" s="61">
        <f>'Scorecard 1'!D12</f>
        <v>1</v>
      </c>
      <c r="D11" s="61">
        <f>'Scorecard 1'!E12</f>
        <v>1</v>
      </c>
      <c r="E11" s="61">
        <f>'Scorecard 1'!F12</f>
        <v>1</v>
      </c>
      <c r="F11" s="64">
        <f>'Scorecard 2'!C12</f>
        <v>3</v>
      </c>
      <c r="G11" s="64">
        <f>'Scorecard 2'!D12</f>
        <v>3</v>
      </c>
      <c r="H11" s="64">
        <f>'Scorecard 2'!E12</f>
        <v>3</v>
      </c>
      <c r="I11" s="64">
        <f>'Scorecard 2'!F12</f>
        <v>3</v>
      </c>
      <c r="J11" s="61">
        <f>'Scorecard 3'!C12</f>
        <v>3</v>
      </c>
      <c r="K11" s="61">
        <f>'Scorecard 3'!D12</f>
        <v>3</v>
      </c>
      <c r="L11" s="61">
        <f>'Scorecard 3'!E12</f>
        <v>3</v>
      </c>
      <c r="M11" s="61">
        <f>'Scorecard 3'!F12</f>
        <v>3</v>
      </c>
      <c r="N11" s="61">
        <f>'Scorecard 4'!C12</f>
        <v>3</v>
      </c>
      <c r="O11" s="61">
        <f>'Scorecard 4'!D12</f>
        <v>3</v>
      </c>
      <c r="P11" s="61">
        <f>'Scorecard 4'!E12</f>
        <v>3</v>
      </c>
      <c r="Q11" s="61">
        <f>'Scorecard 4'!F12</f>
        <v>3</v>
      </c>
      <c r="S11">
        <f t="shared" si="0"/>
        <v>40</v>
      </c>
    </row>
    <row r="12" spans="1:21" x14ac:dyDescent="0.25">
      <c r="A12" t="str">
        <f>'Measure Info'!B23</f>
        <v>Date of birth</v>
      </c>
      <c r="B12" s="61">
        <f>'Scorecard 1'!C13</f>
        <v>3</v>
      </c>
      <c r="C12" s="61">
        <f>'Scorecard 1'!D13</f>
        <v>3</v>
      </c>
      <c r="D12" s="61">
        <f>'Scorecard 1'!E13</f>
        <v>3</v>
      </c>
      <c r="E12" s="61">
        <f>'Scorecard 1'!F13</f>
        <v>3</v>
      </c>
      <c r="F12" s="64">
        <f>'Scorecard 2'!C13</f>
        <v>3</v>
      </c>
      <c r="G12" s="64">
        <f>'Scorecard 2'!D13</f>
        <v>3</v>
      </c>
      <c r="H12" s="64">
        <f>'Scorecard 2'!E13</f>
        <v>3</v>
      </c>
      <c r="I12" s="64">
        <f>'Scorecard 2'!F13</f>
        <v>3</v>
      </c>
      <c r="J12" s="61">
        <f>'Scorecard 3'!C13</f>
        <v>3</v>
      </c>
      <c r="K12" s="61">
        <f>'Scorecard 3'!D13</f>
        <v>3</v>
      </c>
      <c r="L12" s="61">
        <f>'Scorecard 3'!E13</f>
        <v>3</v>
      </c>
      <c r="M12" s="61">
        <f>'Scorecard 3'!F13</f>
        <v>3</v>
      </c>
      <c r="N12" s="61">
        <f>'Scorecard 4'!C13</f>
        <v>3</v>
      </c>
      <c r="O12" s="61">
        <f>'Scorecard 4'!D13</f>
        <v>3</v>
      </c>
      <c r="P12" s="61">
        <f>'Scorecard 4'!E13</f>
        <v>3</v>
      </c>
      <c r="Q12" s="61">
        <f>'Scorecard 4'!F13</f>
        <v>3</v>
      </c>
      <c r="S12">
        <f t="shared" si="0"/>
        <v>48</v>
      </c>
    </row>
    <row r="13" spans="1:21" x14ac:dyDescent="0.25">
      <c r="A13" t="str">
        <f>'Measure Info'!B24</f>
        <v>Ethnicity</v>
      </c>
      <c r="B13" s="61">
        <f>'Scorecard 1'!C14</f>
        <v>3</v>
      </c>
      <c r="C13" s="61">
        <f>'Scorecard 1'!D14</f>
        <v>3</v>
      </c>
      <c r="D13" s="61">
        <f>'Scorecard 1'!E14</f>
        <v>3</v>
      </c>
      <c r="E13" s="61">
        <f>'Scorecard 1'!F14</f>
        <v>3</v>
      </c>
      <c r="F13" s="64">
        <f>'Scorecard 2'!C14</f>
        <v>3</v>
      </c>
      <c r="G13" s="64">
        <f>'Scorecard 2'!D14</f>
        <v>3</v>
      </c>
      <c r="H13" s="64">
        <f>'Scorecard 2'!E14</f>
        <v>3</v>
      </c>
      <c r="I13" s="64">
        <f>'Scorecard 2'!F14</f>
        <v>3</v>
      </c>
      <c r="J13" s="61">
        <f>'Scorecard 3'!C14</f>
        <v>3</v>
      </c>
      <c r="K13" s="61">
        <f>'Scorecard 3'!D14</f>
        <v>3</v>
      </c>
      <c r="L13" s="61">
        <f>'Scorecard 3'!E14</f>
        <v>3</v>
      </c>
      <c r="M13" s="61">
        <f>'Scorecard 3'!F14</f>
        <v>3</v>
      </c>
      <c r="N13" s="61">
        <f>'Scorecard 4'!C14</f>
        <v>3</v>
      </c>
      <c r="O13" s="61">
        <f>'Scorecard 4'!D14</f>
        <v>3</v>
      </c>
      <c r="P13" s="61">
        <f>'Scorecard 4'!E14</f>
        <v>3</v>
      </c>
      <c r="Q13" s="61">
        <f>'Scorecard 4'!F14</f>
        <v>3</v>
      </c>
      <c r="S13">
        <f t="shared" si="0"/>
        <v>48</v>
      </c>
    </row>
    <row r="14" spans="1:21" x14ac:dyDescent="0.25">
      <c r="A14" t="str">
        <f>'Measure Info'!B25</f>
        <v>Payer</v>
      </c>
      <c r="B14" s="61">
        <f>'Scorecard 1'!C15</f>
        <v>3</v>
      </c>
      <c r="C14" s="61">
        <f>'Scorecard 1'!D15</f>
        <v>3</v>
      </c>
      <c r="D14" s="61">
        <f>'Scorecard 1'!E15</f>
        <v>3</v>
      </c>
      <c r="E14" s="61">
        <f>'Scorecard 1'!F15</f>
        <v>3</v>
      </c>
      <c r="F14" s="64">
        <f>'Scorecard 2'!C15</f>
        <v>3</v>
      </c>
      <c r="G14" s="64">
        <f>'Scorecard 2'!D15</f>
        <v>3</v>
      </c>
      <c r="H14" s="64">
        <f>'Scorecard 2'!E15</f>
        <v>3</v>
      </c>
      <c r="I14" s="64">
        <f>'Scorecard 2'!F15</f>
        <v>3</v>
      </c>
      <c r="J14" s="61">
        <f>'Scorecard 3'!C15</f>
        <v>3</v>
      </c>
      <c r="K14" s="61">
        <f>'Scorecard 3'!D15</f>
        <v>3</v>
      </c>
      <c r="L14" s="61">
        <f>'Scorecard 3'!E15</f>
        <v>3</v>
      </c>
      <c r="M14" s="61">
        <f>'Scorecard 3'!F15</f>
        <v>3</v>
      </c>
      <c r="N14" s="61">
        <f>'Scorecard 4'!C15</f>
        <v>3</v>
      </c>
      <c r="O14" s="61">
        <f>'Scorecard 4'!D15</f>
        <v>3</v>
      </c>
      <c r="P14" s="61">
        <f>'Scorecard 4'!E15</f>
        <v>3</v>
      </c>
      <c r="Q14" s="61">
        <f>'Scorecard 4'!F15</f>
        <v>3</v>
      </c>
      <c r="S14">
        <f t="shared" si="0"/>
        <v>48</v>
      </c>
    </row>
    <row r="15" spans="1:21" x14ac:dyDescent="0.25">
      <c r="A15" t="str">
        <f>'Measure Info'!B26</f>
        <v>Race</v>
      </c>
      <c r="B15" s="61">
        <f>'Scorecard 1'!C16</f>
        <v>3</v>
      </c>
      <c r="C15" s="61">
        <f>'Scorecard 1'!D16</f>
        <v>3</v>
      </c>
      <c r="D15" s="61">
        <f>'Scorecard 1'!E16</f>
        <v>3</v>
      </c>
      <c r="E15" s="61">
        <f>'Scorecard 1'!F16</f>
        <v>3</v>
      </c>
      <c r="F15" s="64">
        <f>'Scorecard 2'!C16</f>
        <v>3</v>
      </c>
      <c r="G15" s="64">
        <f>'Scorecard 2'!D16</f>
        <v>3</v>
      </c>
      <c r="H15" s="64">
        <f>'Scorecard 2'!E16</f>
        <v>3</v>
      </c>
      <c r="I15" s="64">
        <f>'Scorecard 2'!F16</f>
        <v>3</v>
      </c>
      <c r="J15" s="61">
        <f>'Scorecard 3'!C16</f>
        <v>3</v>
      </c>
      <c r="K15" s="61">
        <f>'Scorecard 3'!D16</f>
        <v>3</v>
      </c>
      <c r="L15" s="61">
        <f>'Scorecard 3'!E16</f>
        <v>3</v>
      </c>
      <c r="M15" s="61">
        <f>'Scorecard 3'!F16</f>
        <v>3</v>
      </c>
      <c r="N15" s="61">
        <f>'Scorecard 4'!C16</f>
        <v>3</v>
      </c>
      <c r="O15" s="61">
        <f>'Scorecard 4'!D16</f>
        <v>3</v>
      </c>
      <c r="P15" s="61">
        <f>'Scorecard 4'!E16</f>
        <v>3</v>
      </c>
      <c r="Q15" s="61">
        <f>'Scorecard 4'!F16</f>
        <v>3</v>
      </c>
      <c r="S15">
        <f t="shared" si="0"/>
        <v>48</v>
      </c>
    </row>
    <row r="16" spans="1:21" x14ac:dyDescent="0.25">
      <c r="A16" t="str">
        <f>'Measure Info'!B27</f>
        <v>ONC Administrative Sex</v>
      </c>
      <c r="B16" s="61">
        <f>'Scorecard 1'!C17</f>
        <v>3</v>
      </c>
      <c r="C16" s="61">
        <f>'Scorecard 1'!D17</f>
        <v>3</v>
      </c>
      <c r="D16" s="61">
        <f>'Scorecard 1'!E17</f>
        <v>3</v>
      </c>
      <c r="E16" s="61">
        <f>'Scorecard 1'!F17</f>
        <v>3</v>
      </c>
      <c r="F16" s="64">
        <f>'Scorecard 2'!C17</f>
        <v>3</v>
      </c>
      <c r="G16" s="64">
        <f>'Scorecard 2'!D17</f>
        <v>3</v>
      </c>
      <c r="H16" s="64">
        <f>'Scorecard 2'!E17</f>
        <v>3</v>
      </c>
      <c r="I16" s="64">
        <f>'Scorecard 2'!F17</f>
        <v>3</v>
      </c>
      <c r="J16" s="61">
        <f>'Scorecard 3'!C17</f>
        <v>3</v>
      </c>
      <c r="K16" s="61">
        <f>'Scorecard 3'!D17</f>
        <v>3</v>
      </c>
      <c r="L16" s="61">
        <f>'Scorecard 3'!E17</f>
        <v>3</v>
      </c>
      <c r="M16" s="61">
        <f>'Scorecard 3'!F17</f>
        <v>3</v>
      </c>
      <c r="N16" s="61">
        <f>'Scorecard 4'!C17</f>
        <v>3</v>
      </c>
      <c r="O16" s="61">
        <f>'Scorecard 4'!D17</f>
        <v>3</v>
      </c>
      <c r="P16" s="61">
        <f>'Scorecard 4'!E17</f>
        <v>3</v>
      </c>
      <c r="Q16" s="61">
        <f>'Scorecard 4'!F17</f>
        <v>3</v>
      </c>
      <c r="S16">
        <f t="shared" si="0"/>
        <v>48</v>
      </c>
    </row>
    <row r="17" spans="1:19" x14ac:dyDescent="0.25">
      <c r="A17">
        <f>'Measure Info'!B28</f>
        <v>0</v>
      </c>
      <c r="B17" s="61">
        <f>'Scorecard 1'!C18</f>
        <v>0</v>
      </c>
      <c r="C17" s="61">
        <f>'Scorecard 1'!D18</f>
        <v>0</v>
      </c>
      <c r="D17" s="61">
        <f>'Scorecard 1'!E18</f>
        <v>0</v>
      </c>
      <c r="E17" s="61">
        <f>'Scorecard 1'!F18</f>
        <v>0</v>
      </c>
      <c r="F17" s="64">
        <f>'Scorecard 2'!C18</f>
        <v>0</v>
      </c>
      <c r="G17" s="64">
        <f>'Scorecard 2'!D18</f>
        <v>0</v>
      </c>
      <c r="H17" s="64">
        <f>'Scorecard 2'!E18</f>
        <v>0</v>
      </c>
      <c r="I17" s="64">
        <f>'Scorecard 2'!F18</f>
        <v>0</v>
      </c>
      <c r="J17" s="61">
        <f>'Scorecard 3'!C18</f>
        <v>0</v>
      </c>
      <c r="K17" s="61">
        <f>'Scorecard 3'!D18</f>
        <v>0</v>
      </c>
      <c r="L17" s="61">
        <f>'Scorecard 3'!E18</f>
        <v>0</v>
      </c>
      <c r="M17" s="61">
        <f>'Scorecard 3'!F18</f>
        <v>0</v>
      </c>
      <c r="N17" s="61">
        <f>'Scorecard 4'!C18</f>
        <v>0</v>
      </c>
      <c r="O17" s="61">
        <f>'Scorecard 4'!D18</f>
        <v>0</v>
      </c>
      <c r="P17" s="61">
        <f>'Scorecard 4'!E18</f>
        <v>0</v>
      </c>
      <c r="Q17" s="61">
        <f>'Scorecard 4'!F18</f>
        <v>0</v>
      </c>
      <c r="S17">
        <f t="shared" si="0"/>
        <v>0</v>
      </c>
    </row>
    <row r="18" spans="1:19" x14ac:dyDescent="0.25">
      <c r="A18">
        <f>'Measure Info'!B29</f>
        <v>0</v>
      </c>
      <c r="B18" s="61">
        <f>'Scorecard 1'!C19</f>
        <v>0</v>
      </c>
      <c r="C18" s="61">
        <f>'Scorecard 1'!D19</f>
        <v>0</v>
      </c>
      <c r="D18" s="61">
        <f>'Scorecard 1'!E19</f>
        <v>0</v>
      </c>
      <c r="E18" s="61">
        <f>'Scorecard 1'!F19</f>
        <v>0</v>
      </c>
      <c r="F18" s="64">
        <f>'Scorecard 2'!C19</f>
        <v>0</v>
      </c>
      <c r="G18" s="64">
        <f>'Scorecard 2'!D19</f>
        <v>0</v>
      </c>
      <c r="H18" s="64">
        <f>'Scorecard 2'!E19</f>
        <v>0</v>
      </c>
      <c r="I18" s="64">
        <f>'Scorecard 2'!F19</f>
        <v>0</v>
      </c>
      <c r="J18" s="61">
        <f>'Scorecard 3'!C19</f>
        <v>0</v>
      </c>
      <c r="K18" s="61">
        <f>'Scorecard 3'!D19</f>
        <v>0</v>
      </c>
      <c r="L18" s="61">
        <f>'Scorecard 3'!E19</f>
        <v>0</v>
      </c>
      <c r="M18" s="61">
        <f>'Scorecard 3'!F19</f>
        <v>0</v>
      </c>
      <c r="N18" s="61">
        <f>'Scorecard 4'!C19</f>
        <v>0</v>
      </c>
      <c r="O18" s="61">
        <f>'Scorecard 4'!D19</f>
        <v>0</v>
      </c>
      <c r="P18" s="61">
        <f>'Scorecard 4'!E19</f>
        <v>0</v>
      </c>
      <c r="Q18" s="61">
        <f>'Scorecard 4'!F19</f>
        <v>0</v>
      </c>
      <c r="S18">
        <f t="shared" si="0"/>
        <v>0</v>
      </c>
    </row>
    <row r="19" spans="1:19" x14ac:dyDescent="0.25">
      <c r="A19">
        <f>'Measure Info'!B30</f>
        <v>0</v>
      </c>
      <c r="B19" s="61">
        <f>'Scorecard 1'!C20</f>
        <v>0</v>
      </c>
      <c r="C19" s="61">
        <f>'Scorecard 1'!D20</f>
        <v>0</v>
      </c>
      <c r="D19" s="61">
        <f>'Scorecard 1'!E20</f>
        <v>0</v>
      </c>
      <c r="E19" s="61">
        <f>'Scorecard 1'!F20</f>
        <v>0</v>
      </c>
      <c r="F19" s="64">
        <f>'Scorecard 2'!C20</f>
        <v>0</v>
      </c>
      <c r="G19" s="64">
        <f>'Scorecard 2'!D20</f>
        <v>0</v>
      </c>
      <c r="H19" s="64">
        <f>'Scorecard 2'!E20</f>
        <v>0</v>
      </c>
      <c r="I19" s="64">
        <f>'Scorecard 2'!F20</f>
        <v>0</v>
      </c>
      <c r="J19" s="61">
        <f>'Scorecard 3'!C20</f>
        <v>0</v>
      </c>
      <c r="K19" s="61">
        <f>'Scorecard 3'!D20</f>
        <v>0</v>
      </c>
      <c r="L19" s="61">
        <f>'Scorecard 3'!E20</f>
        <v>0</v>
      </c>
      <c r="M19" s="61">
        <f>'Scorecard 3'!F20</f>
        <v>0</v>
      </c>
      <c r="N19" s="61">
        <f>'Scorecard 4'!C20</f>
        <v>0</v>
      </c>
      <c r="O19" s="61">
        <f>'Scorecard 4'!D20</f>
        <v>0</v>
      </c>
      <c r="P19" s="61">
        <f>'Scorecard 4'!E20</f>
        <v>0</v>
      </c>
      <c r="Q19" s="61">
        <f>'Scorecard 4'!F20</f>
        <v>0</v>
      </c>
      <c r="S19">
        <f t="shared" si="0"/>
        <v>0</v>
      </c>
    </row>
    <row r="20" spans="1:19" hidden="1" x14ac:dyDescent="0.25">
      <c r="A20">
        <f>'Measure Info'!B31</f>
        <v>0</v>
      </c>
      <c r="B20" s="61">
        <f>'Scorecard 1'!C21</f>
        <v>0</v>
      </c>
      <c r="C20" s="61">
        <f>'Scorecard 1'!D21</f>
        <v>0</v>
      </c>
      <c r="D20" s="61">
        <f>'Scorecard 1'!E21</f>
        <v>0</v>
      </c>
      <c r="E20" s="61">
        <f>'Scorecard 1'!F21</f>
        <v>0</v>
      </c>
      <c r="F20" s="64">
        <f>'Scorecard 2'!C21</f>
        <v>0</v>
      </c>
      <c r="G20" s="64">
        <f>'Scorecard 2'!D21</f>
        <v>0</v>
      </c>
      <c r="H20" s="64">
        <f>'Scorecard 2'!E21</f>
        <v>0</v>
      </c>
      <c r="I20" s="64">
        <f>'Scorecard 2'!F21</f>
        <v>0</v>
      </c>
      <c r="J20" s="61">
        <f>'Scorecard 3'!C21</f>
        <v>0</v>
      </c>
      <c r="K20" s="61">
        <f>'Scorecard 3'!D21</f>
        <v>0</v>
      </c>
      <c r="L20" s="61">
        <f>'Scorecard 3'!E21</f>
        <v>0</v>
      </c>
      <c r="M20" s="61">
        <f>'Scorecard 3'!F21</f>
        <v>0</v>
      </c>
      <c r="N20" s="61">
        <f>'Scorecard 4'!C21</f>
        <v>0</v>
      </c>
      <c r="O20" s="61">
        <f>'Scorecard 4'!D21</f>
        <v>0</v>
      </c>
      <c r="P20" s="61">
        <f>'Scorecard 4'!E21</f>
        <v>0</v>
      </c>
      <c r="Q20" s="61">
        <f>'Scorecard 4'!F21</f>
        <v>0</v>
      </c>
      <c r="S20">
        <f t="shared" si="0"/>
        <v>0</v>
      </c>
    </row>
    <row r="21" spans="1:19" hidden="1" x14ac:dyDescent="0.25">
      <c r="A21">
        <f>'Measure Info'!B32</f>
        <v>0</v>
      </c>
      <c r="B21" s="61">
        <f>'Scorecard 1'!C22</f>
        <v>0</v>
      </c>
      <c r="C21" s="61">
        <f>'Scorecard 1'!D22</f>
        <v>0</v>
      </c>
      <c r="D21" s="61">
        <f>'Scorecard 1'!E22</f>
        <v>0</v>
      </c>
      <c r="E21" s="61">
        <f>'Scorecard 1'!F22</f>
        <v>0</v>
      </c>
      <c r="F21" s="64">
        <f>'Scorecard 2'!C22</f>
        <v>0</v>
      </c>
      <c r="G21" s="64">
        <f>'Scorecard 2'!D22</f>
        <v>0</v>
      </c>
      <c r="H21" s="64">
        <f>'Scorecard 2'!E22</f>
        <v>0</v>
      </c>
      <c r="I21" s="64">
        <f>'Scorecard 2'!F22</f>
        <v>0</v>
      </c>
      <c r="J21" s="61">
        <f>'Scorecard 3'!C22</f>
        <v>0</v>
      </c>
      <c r="K21" s="61">
        <f>'Scorecard 3'!D22</f>
        <v>0</v>
      </c>
      <c r="L21" s="61">
        <f>'Scorecard 3'!E22</f>
        <v>0</v>
      </c>
      <c r="M21" s="61">
        <f>'Scorecard 3'!F22</f>
        <v>0</v>
      </c>
      <c r="N21" s="61">
        <f>'Scorecard 4'!C22</f>
        <v>0</v>
      </c>
      <c r="O21" s="61">
        <f>'Scorecard 4'!D22</f>
        <v>0</v>
      </c>
      <c r="P21" s="61">
        <f>'Scorecard 4'!E22</f>
        <v>0</v>
      </c>
      <c r="Q21" s="61">
        <f>'Scorecard 4'!F22</f>
        <v>0</v>
      </c>
      <c r="S21">
        <f t="shared" si="0"/>
        <v>0</v>
      </c>
    </row>
    <row r="22" spans="1:19" hidden="1" x14ac:dyDescent="0.25">
      <c r="A22">
        <f>'Measure Info'!B33</f>
        <v>0</v>
      </c>
      <c r="B22" s="61">
        <f>'Scorecard 1'!C23</f>
        <v>0</v>
      </c>
      <c r="C22" s="61">
        <f>'Scorecard 1'!D23</f>
        <v>0</v>
      </c>
      <c r="D22" s="61">
        <f>'Scorecard 1'!E23</f>
        <v>0</v>
      </c>
      <c r="E22" s="61">
        <f>'Scorecard 1'!F23</f>
        <v>0</v>
      </c>
      <c r="F22" s="64">
        <f>'Scorecard 2'!C23</f>
        <v>0</v>
      </c>
      <c r="G22" s="64">
        <f>'Scorecard 2'!D23</f>
        <v>0</v>
      </c>
      <c r="H22" s="64">
        <f>'Scorecard 2'!E23</f>
        <v>0</v>
      </c>
      <c r="I22" s="64">
        <f>'Scorecard 2'!F23</f>
        <v>0</v>
      </c>
      <c r="J22" s="61">
        <f>'Scorecard 3'!C23</f>
        <v>0</v>
      </c>
      <c r="K22" s="61">
        <f>'Scorecard 3'!D23</f>
        <v>0</v>
      </c>
      <c r="L22" s="61">
        <f>'Scorecard 3'!E23</f>
        <v>0</v>
      </c>
      <c r="M22" s="61">
        <f>'Scorecard 3'!F23</f>
        <v>0</v>
      </c>
      <c r="N22" s="61">
        <f>'Scorecard 4'!C23</f>
        <v>0</v>
      </c>
      <c r="O22" s="61">
        <f>'Scorecard 4'!D23</f>
        <v>0</v>
      </c>
      <c r="P22" s="61">
        <f>'Scorecard 4'!E23</f>
        <v>0</v>
      </c>
      <c r="Q22" s="61">
        <f>'Scorecard 4'!F23</f>
        <v>0</v>
      </c>
      <c r="S22">
        <f t="shared" si="0"/>
        <v>0</v>
      </c>
    </row>
    <row r="23" spans="1:19" hidden="1" x14ac:dyDescent="0.25">
      <c r="A23">
        <f>'Measure Info'!B34</f>
        <v>0</v>
      </c>
      <c r="B23" s="61">
        <f>'Scorecard 1'!C24</f>
        <v>0</v>
      </c>
      <c r="C23" s="61">
        <f>'Scorecard 1'!D24</f>
        <v>0</v>
      </c>
      <c r="D23" s="61">
        <f>'Scorecard 1'!E24</f>
        <v>0</v>
      </c>
      <c r="E23" s="61">
        <f>'Scorecard 1'!F24</f>
        <v>0</v>
      </c>
      <c r="F23" s="64">
        <f>'Scorecard 2'!C24</f>
        <v>0</v>
      </c>
      <c r="G23" s="64">
        <f>'Scorecard 2'!D24</f>
        <v>0</v>
      </c>
      <c r="H23" s="64">
        <f>'Scorecard 2'!E24</f>
        <v>0</v>
      </c>
      <c r="I23" s="64">
        <f>'Scorecard 2'!F24</f>
        <v>0</v>
      </c>
      <c r="J23" s="61">
        <f>'Scorecard 3'!C24</f>
        <v>0</v>
      </c>
      <c r="K23" s="61">
        <f>'Scorecard 3'!D24</f>
        <v>0</v>
      </c>
      <c r="L23" s="61">
        <f>'Scorecard 3'!E24</f>
        <v>0</v>
      </c>
      <c r="M23" s="61">
        <f>'Scorecard 3'!F24</f>
        <v>0</v>
      </c>
      <c r="N23" s="61">
        <f>'Scorecard 4'!C24</f>
        <v>0</v>
      </c>
      <c r="O23" s="61">
        <f>'Scorecard 4'!D24</f>
        <v>0</v>
      </c>
      <c r="P23" s="61">
        <f>'Scorecard 4'!E24</f>
        <v>0</v>
      </c>
      <c r="Q23" s="61">
        <f>'Scorecard 4'!F24</f>
        <v>0</v>
      </c>
      <c r="S23">
        <f t="shared" si="0"/>
        <v>0</v>
      </c>
    </row>
    <row r="24" spans="1:19" hidden="1" x14ac:dyDescent="0.25">
      <c r="A24">
        <f>'Measure Info'!B35</f>
        <v>0</v>
      </c>
      <c r="B24" s="61">
        <f>'Scorecard 1'!C25</f>
        <v>0</v>
      </c>
      <c r="C24" s="61">
        <f>'Scorecard 1'!D25</f>
        <v>0</v>
      </c>
      <c r="D24" s="61">
        <f>'Scorecard 1'!E25</f>
        <v>0</v>
      </c>
      <c r="E24" s="61">
        <f>'Scorecard 1'!F25</f>
        <v>0</v>
      </c>
      <c r="F24" s="64">
        <f>'Scorecard 2'!C25</f>
        <v>0</v>
      </c>
      <c r="G24" s="64">
        <f>'Scorecard 2'!D25</f>
        <v>0</v>
      </c>
      <c r="H24" s="64">
        <f>'Scorecard 2'!E25</f>
        <v>0</v>
      </c>
      <c r="I24" s="64">
        <f>'Scorecard 2'!F25</f>
        <v>0</v>
      </c>
      <c r="J24" s="61">
        <f>'Scorecard 3'!C25</f>
        <v>0</v>
      </c>
      <c r="K24" s="61">
        <f>'Scorecard 3'!D25</f>
        <v>0</v>
      </c>
      <c r="L24" s="61">
        <f>'Scorecard 3'!E25</f>
        <v>0</v>
      </c>
      <c r="M24" s="61">
        <f>'Scorecard 3'!F25</f>
        <v>0</v>
      </c>
      <c r="N24" s="61">
        <f>'Scorecard 4'!C25</f>
        <v>0</v>
      </c>
      <c r="O24" s="61">
        <f>'Scorecard 4'!D25</f>
        <v>0</v>
      </c>
      <c r="P24" s="61">
        <f>'Scorecard 4'!E25</f>
        <v>0</v>
      </c>
      <c r="Q24" s="61">
        <f>'Scorecard 4'!F25</f>
        <v>0</v>
      </c>
      <c r="S24">
        <f t="shared" si="0"/>
        <v>0</v>
      </c>
    </row>
    <row r="25" spans="1:19" hidden="1" x14ac:dyDescent="0.25">
      <c r="A25">
        <f>'Measure Info'!B36</f>
        <v>0</v>
      </c>
      <c r="B25" s="61">
        <f>'Scorecard 1'!C26</f>
        <v>0</v>
      </c>
      <c r="C25" s="61">
        <f>'Scorecard 1'!D26</f>
        <v>0</v>
      </c>
      <c r="D25" s="61">
        <f>'Scorecard 1'!E26</f>
        <v>0</v>
      </c>
      <c r="E25" s="61">
        <f>'Scorecard 1'!F26</f>
        <v>0</v>
      </c>
      <c r="F25" s="64">
        <f>'Scorecard 2'!C26</f>
        <v>0</v>
      </c>
      <c r="G25" s="64">
        <f>'Scorecard 2'!D26</f>
        <v>0</v>
      </c>
      <c r="H25" s="64">
        <f>'Scorecard 2'!E26</f>
        <v>0</v>
      </c>
      <c r="I25" s="64">
        <f>'Scorecard 2'!F26</f>
        <v>0</v>
      </c>
      <c r="J25" s="61">
        <f>'Scorecard 3'!C26</f>
        <v>0</v>
      </c>
      <c r="K25" s="61">
        <f>'Scorecard 3'!D26</f>
        <v>0</v>
      </c>
      <c r="L25" s="61">
        <f>'Scorecard 3'!E26</f>
        <v>0</v>
      </c>
      <c r="M25" s="61">
        <f>'Scorecard 3'!F26</f>
        <v>0</v>
      </c>
      <c r="N25" s="61">
        <f>'Scorecard 4'!C26</f>
        <v>0</v>
      </c>
      <c r="O25" s="61">
        <f>'Scorecard 4'!D26</f>
        <v>0</v>
      </c>
      <c r="P25" s="61">
        <f>'Scorecard 4'!E26</f>
        <v>0</v>
      </c>
      <c r="Q25" s="61">
        <f>'Scorecard 4'!F26</f>
        <v>0</v>
      </c>
      <c r="S25">
        <f t="shared" si="0"/>
        <v>0</v>
      </c>
    </row>
    <row r="26" spans="1:19" hidden="1" x14ac:dyDescent="0.25">
      <c r="A26">
        <f>'Measure Info'!B37</f>
        <v>0</v>
      </c>
      <c r="B26" s="61">
        <f>'Scorecard 1'!C27</f>
        <v>0</v>
      </c>
      <c r="C26" s="61">
        <f>'Scorecard 1'!D27</f>
        <v>0</v>
      </c>
      <c r="D26" s="61">
        <f>'Scorecard 1'!E27</f>
        <v>0</v>
      </c>
      <c r="E26" s="61">
        <f>'Scorecard 1'!F27</f>
        <v>0</v>
      </c>
      <c r="F26" s="64">
        <f>'Scorecard 2'!C27</f>
        <v>0</v>
      </c>
      <c r="G26" s="64">
        <f>'Scorecard 2'!D27</f>
        <v>0</v>
      </c>
      <c r="H26" s="64">
        <f>'Scorecard 2'!E27</f>
        <v>0</v>
      </c>
      <c r="I26" s="64">
        <f>'Scorecard 2'!F27</f>
        <v>0</v>
      </c>
      <c r="J26" s="61">
        <f>'Scorecard 3'!C27</f>
        <v>0</v>
      </c>
      <c r="K26" s="61">
        <f>'Scorecard 3'!D27</f>
        <v>0</v>
      </c>
      <c r="L26" s="61">
        <f>'Scorecard 3'!E27</f>
        <v>0</v>
      </c>
      <c r="M26" s="61">
        <f>'Scorecard 3'!F27</f>
        <v>0</v>
      </c>
      <c r="N26" s="61">
        <f>'Scorecard 4'!C27</f>
        <v>0</v>
      </c>
      <c r="O26" s="61">
        <f>'Scorecard 4'!D27</f>
        <v>0</v>
      </c>
      <c r="P26" s="61">
        <f>'Scorecard 4'!E27</f>
        <v>0</v>
      </c>
      <c r="Q26" s="61">
        <f>'Scorecard 4'!F27</f>
        <v>0</v>
      </c>
      <c r="S26">
        <f t="shared" si="0"/>
        <v>0</v>
      </c>
    </row>
    <row r="27" spans="1:19" hidden="1" x14ac:dyDescent="0.25">
      <c r="A27">
        <f>'Measure Info'!B38</f>
        <v>0</v>
      </c>
      <c r="B27" s="61">
        <f>'Scorecard 1'!C28</f>
        <v>0</v>
      </c>
      <c r="C27" s="61">
        <f>'Scorecard 1'!D28</f>
        <v>0</v>
      </c>
      <c r="D27" s="61">
        <f>'Scorecard 1'!E28</f>
        <v>0</v>
      </c>
      <c r="E27" s="61">
        <f>'Scorecard 1'!F28</f>
        <v>0</v>
      </c>
      <c r="F27" s="64">
        <f>'Scorecard 2'!C28</f>
        <v>0</v>
      </c>
      <c r="G27" s="64">
        <f>'Scorecard 2'!D28</f>
        <v>0</v>
      </c>
      <c r="H27" s="64">
        <f>'Scorecard 2'!E28</f>
        <v>0</v>
      </c>
      <c r="I27" s="64">
        <f>'Scorecard 2'!F28</f>
        <v>0</v>
      </c>
      <c r="J27" s="61">
        <f>'Scorecard 3'!C28</f>
        <v>0</v>
      </c>
      <c r="K27" s="61">
        <f>'Scorecard 3'!D28</f>
        <v>0</v>
      </c>
      <c r="L27" s="61">
        <f>'Scorecard 3'!E28</f>
        <v>0</v>
      </c>
      <c r="M27" s="61">
        <f>'Scorecard 3'!F28</f>
        <v>0</v>
      </c>
      <c r="N27" s="61">
        <f>'Scorecard 4'!C28</f>
        <v>0</v>
      </c>
      <c r="O27" s="61">
        <f>'Scorecard 4'!D28</f>
        <v>0</v>
      </c>
      <c r="P27" s="61">
        <f>'Scorecard 4'!E28</f>
        <v>0</v>
      </c>
      <c r="Q27" s="61">
        <f>'Scorecard 4'!F28</f>
        <v>0</v>
      </c>
      <c r="S27">
        <f t="shared" si="0"/>
        <v>0</v>
      </c>
    </row>
    <row r="28" spans="1:19" hidden="1" x14ac:dyDescent="0.25">
      <c r="A28">
        <f>'Measure Info'!B39</f>
        <v>0</v>
      </c>
      <c r="B28" s="61">
        <f>'Scorecard 1'!C29</f>
        <v>0</v>
      </c>
      <c r="C28" s="61">
        <f>'Scorecard 1'!D29</f>
        <v>0</v>
      </c>
      <c r="D28" s="61">
        <f>'Scorecard 1'!E29</f>
        <v>0</v>
      </c>
      <c r="E28" s="61">
        <f>'Scorecard 1'!F29</f>
        <v>0</v>
      </c>
      <c r="F28" s="64">
        <f>'Scorecard 2'!C29</f>
        <v>0</v>
      </c>
      <c r="G28" s="64">
        <f>'Scorecard 2'!D29</f>
        <v>0</v>
      </c>
      <c r="H28" s="64">
        <f>'Scorecard 2'!E29</f>
        <v>0</v>
      </c>
      <c r="I28" s="64">
        <f>'Scorecard 2'!F29</f>
        <v>0</v>
      </c>
      <c r="J28" s="61">
        <f>'Scorecard 3'!C29</f>
        <v>0</v>
      </c>
      <c r="K28" s="61">
        <f>'Scorecard 3'!D29</f>
        <v>0</v>
      </c>
      <c r="L28" s="61">
        <f>'Scorecard 3'!E29</f>
        <v>0</v>
      </c>
      <c r="M28" s="61">
        <f>'Scorecard 3'!F29</f>
        <v>0</v>
      </c>
      <c r="N28" s="61">
        <f>'Scorecard 4'!C29</f>
        <v>0</v>
      </c>
      <c r="O28" s="61">
        <f>'Scorecard 4'!D29</f>
        <v>0</v>
      </c>
      <c r="P28" s="61">
        <f>'Scorecard 4'!E29</f>
        <v>0</v>
      </c>
      <c r="Q28" s="61">
        <f>'Scorecard 4'!F29</f>
        <v>0</v>
      </c>
      <c r="S28">
        <f t="shared" si="0"/>
        <v>0</v>
      </c>
    </row>
    <row r="29" spans="1:19" hidden="1" x14ac:dyDescent="0.25">
      <c r="A29">
        <f>'Measure Info'!B40</f>
        <v>0</v>
      </c>
      <c r="B29" s="61">
        <f>'Scorecard 1'!C30</f>
        <v>0</v>
      </c>
      <c r="C29" s="61">
        <f>'Scorecard 1'!D30</f>
        <v>0</v>
      </c>
      <c r="D29" s="61">
        <f>'Scorecard 1'!E30</f>
        <v>0</v>
      </c>
      <c r="E29" s="61">
        <f>'Scorecard 1'!F30</f>
        <v>0</v>
      </c>
      <c r="F29" s="64">
        <f>'Scorecard 2'!C30</f>
        <v>0</v>
      </c>
      <c r="G29" s="64">
        <f>'Scorecard 2'!D30</f>
        <v>0</v>
      </c>
      <c r="H29" s="64">
        <f>'Scorecard 2'!E30</f>
        <v>0</v>
      </c>
      <c r="I29" s="64">
        <f>'Scorecard 2'!F30</f>
        <v>0</v>
      </c>
      <c r="J29" s="61">
        <f>'Scorecard 3'!C30</f>
        <v>0</v>
      </c>
      <c r="K29" s="61">
        <f>'Scorecard 3'!D30</f>
        <v>0</v>
      </c>
      <c r="L29" s="61">
        <f>'Scorecard 3'!E30</f>
        <v>0</v>
      </c>
      <c r="M29" s="61">
        <f>'Scorecard 3'!F30</f>
        <v>0</v>
      </c>
      <c r="N29" s="61">
        <f>'Scorecard 4'!C30</f>
        <v>0</v>
      </c>
      <c r="O29" s="61">
        <f>'Scorecard 4'!D30</f>
        <v>0</v>
      </c>
      <c r="P29" s="61">
        <f>'Scorecard 4'!E30</f>
        <v>0</v>
      </c>
      <c r="Q29" s="61">
        <f>'Scorecard 4'!F30</f>
        <v>0</v>
      </c>
      <c r="S29">
        <f t="shared" si="0"/>
        <v>0</v>
      </c>
    </row>
    <row r="30" spans="1:19" hidden="1" x14ac:dyDescent="0.25">
      <c r="A30">
        <f>'Measure Info'!B41</f>
        <v>0</v>
      </c>
      <c r="B30" s="61">
        <f>'Scorecard 1'!C31</f>
        <v>0</v>
      </c>
      <c r="C30" s="61">
        <f>'Scorecard 1'!D31</f>
        <v>0</v>
      </c>
      <c r="D30" s="61">
        <f>'Scorecard 1'!E31</f>
        <v>0</v>
      </c>
      <c r="E30" s="61">
        <f>'Scorecard 1'!F31</f>
        <v>0</v>
      </c>
      <c r="F30" s="64">
        <f>'Scorecard 2'!C31</f>
        <v>0</v>
      </c>
      <c r="G30" s="64">
        <f>'Scorecard 2'!D31</f>
        <v>0</v>
      </c>
      <c r="H30" s="64">
        <f>'Scorecard 2'!E31</f>
        <v>0</v>
      </c>
      <c r="I30" s="64">
        <f>'Scorecard 2'!F31</f>
        <v>0</v>
      </c>
      <c r="J30" s="61">
        <f>'Scorecard 3'!C31</f>
        <v>0</v>
      </c>
      <c r="K30" s="61">
        <f>'Scorecard 3'!D31</f>
        <v>0</v>
      </c>
      <c r="L30" s="61">
        <f>'Scorecard 3'!E31</f>
        <v>0</v>
      </c>
      <c r="M30" s="61">
        <f>'Scorecard 3'!F31</f>
        <v>0</v>
      </c>
      <c r="N30" s="61">
        <f>'Scorecard 4'!C31</f>
        <v>0</v>
      </c>
      <c r="O30" s="61">
        <f>'Scorecard 4'!D31</f>
        <v>0</v>
      </c>
      <c r="P30" s="61">
        <f>'Scorecard 4'!E31</f>
        <v>0</v>
      </c>
      <c r="Q30" s="61">
        <f>'Scorecard 4'!F31</f>
        <v>0</v>
      </c>
      <c r="S30">
        <f t="shared" si="0"/>
        <v>0</v>
      </c>
    </row>
    <row r="31" spans="1:19" hidden="1" x14ac:dyDescent="0.25">
      <c r="A31">
        <f>'Measure Info'!B42</f>
        <v>0</v>
      </c>
      <c r="B31" s="61">
        <f>'Scorecard 1'!C32</f>
        <v>0</v>
      </c>
      <c r="C31" s="61">
        <f>'Scorecard 1'!D32</f>
        <v>0</v>
      </c>
      <c r="D31" s="61">
        <f>'Scorecard 1'!E32</f>
        <v>0</v>
      </c>
      <c r="E31" s="61">
        <f>'Scorecard 1'!F32</f>
        <v>0</v>
      </c>
      <c r="F31" s="64">
        <f>'Scorecard 2'!C32</f>
        <v>0</v>
      </c>
      <c r="G31" s="64">
        <f>'Scorecard 2'!D32</f>
        <v>0</v>
      </c>
      <c r="H31" s="64">
        <f>'Scorecard 2'!E32</f>
        <v>0</v>
      </c>
      <c r="I31" s="64">
        <f>'Scorecard 2'!F32</f>
        <v>0</v>
      </c>
      <c r="J31" s="61">
        <f>'Scorecard 3'!C32</f>
        <v>0</v>
      </c>
      <c r="K31" s="61">
        <f>'Scorecard 3'!D32</f>
        <v>0</v>
      </c>
      <c r="L31" s="61">
        <f>'Scorecard 3'!E32</f>
        <v>0</v>
      </c>
      <c r="M31" s="61">
        <f>'Scorecard 3'!F32</f>
        <v>0</v>
      </c>
      <c r="N31" s="61">
        <f>'Scorecard 4'!C32</f>
        <v>0</v>
      </c>
      <c r="O31" s="61">
        <f>'Scorecard 4'!D32</f>
        <v>0</v>
      </c>
      <c r="P31" s="61">
        <f>'Scorecard 4'!E32</f>
        <v>0</v>
      </c>
      <c r="Q31" s="61">
        <f>'Scorecard 4'!F32</f>
        <v>0</v>
      </c>
      <c r="S31">
        <f t="shared" si="0"/>
        <v>0</v>
      </c>
    </row>
    <row r="32" spans="1:19" hidden="1" x14ac:dyDescent="0.25">
      <c r="A32">
        <f>'Measure Info'!B43</f>
        <v>0</v>
      </c>
      <c r="B32" s="61">
        <f>'Scorecard 1'!C33</f>
        <v>0</v>
      </c>
      <c r="C32" s="61">
        <f>'Scorecard 1'!D33</f>
        <v>0</v>
      </c>
      <c r="D32" s="61">
        <f>'Scorecard 1'!E33</f>
        <v>0</v>
      </c>
      <c r="E32" s="61">
        <f>'Scorecard 1'!F33</f>
        <v>0</v>
      </c>
      <c r="F32" s="64">
        <f>'Scorecard 2'!C33</f>
        <v>0</v>
      </c>
      <c r="G32" s="64">
        <f>'Scorecard 2'!D33</f>
        <v>0</v>
      </c>
      <c r="H32" s="64">
        <f>'Scorecard 2'!E33</f>
        <v>0</v>
      </c>
      <c r="I32" s="64">
        <f>'Scorecard 2'!F33</f>
        <v>0</v>
      </c>
      <c r="J32" s="61">
        <f>'Scorecard 3'!C33</f>
        <v>0</v>
      </c>
      <c r="K32" s="61">
        <f>'Scorecard 3'!D33</f>
        <v>0</v>
      </c>
      <c r="L32" s="61">
        <f>'Scorecard 3'!E33</f>
        <v>0</v>
      </c>
      <c r="M32" s="61">
        <f>'Scorecard 3'!F33</f>
        <v>0</v>
      </c>
      <c r="N32" s="61">
        <f>'Scorecard 4'!C33</f>
        <v>0</v>
      </c>
      <c r="O32" s="61">
        <f>'Scorecard 4'!D33</f>
        <v>0</v>
      </c>
      <c r="P32" s="61">
        <f>'Scorecard 4'!E33</f>
        <v>0</v>
      </c>
      <c r="Q32" s="61">
        <f>'Scorecard 4'!F33</f>
        <v>0</v>
      </c>
      <c r="S32">
        <f t="shared" si="0"/>
        <v>0</v>
      </c>
    </row>
    <row r="33" spans="1:19" hidden="1" x14ac:dyDescent="0.25">
      <c r="A33">
        <f>'Measure Info'!B44</f>
        <v>0</v>
      </c>
      <c r="B33" s="61">
        <f>'Scorecard 1'!C34</f>
        <v>0</v>
      </c>
      <c r="C33" s="61">
        <f>'Scorecard 1'!D34</f>
        <v>0</v>
      </c>
      <c r="D33" s="61">
        <f>'Scorecard 1'!E34</f>
        <v>0</v>
      </c>
      <c r="E33" s="61">
        <f>'Scorecard 1'!F34</f>
        <v>0</v>
      </c>
      <c r="F33" s="64">
        <f>'Scorecard 2'!C34</f>
        <v>0</v>
      </c>
      <c r="G33" s="64">
        <f>'Scorecard 2'!D34</f>
        <v>0</v>
      </c>
      <c r="H33" s="64">
        <f>'Scorecard 2'!E34</f>
        <v>0</v>
      </c>
      <c r="I33" s="64">
        <f>'Scorecard 2'!F34</f>
        <v>0</v>
      </c>
      <c r="J33" s="61">
        <f>'Scorecard 3'!C34</f>
        <v>0</v>
      </c>
      <c r="K33" s="61">
        <f>'Scorecard 3'!D34</f>
        <v>0</v>
      </c>
      <c r="L33" s="61">
        <f>'Scorecard 3'!E34</f>
        <v>0</v>
      </c>
      <c r="M33" s="61">
        <f>'Scorecard 3'!F34</f>
        <v>0</v>
      </c>
      <c r="N33" s="61">
        <f>'Scorecard 4'!C34</f>
        <v>0</v>
      </c>
      <c r="O33" s="61">
        <f>'Scorecard 4'!D34</f>
        <v>0</v>
      </c>
      <c r="P33" s="61">
        <f>'Scorecard 4'!E34</f>
        <v>0</v>
      </c>
      <c r="Q33" s="61">
        <f>'Scorecard 4'!F34</f>
        <v>0</v>
      </c>
      <c r="S33">
        <f t="shared" si="0"/>
        <v>0</v>
      </c>
    </row>
    <row r="34" spans="1:19" x14ac:dyDescent="0.25">
      <c r="A34" s="50" t="s">
        <v>62</v>
      </c>
      <c r="B34" s="51"/>
      <c r="C34" s="51"/>
      <c r="D34" s="51"/>
      <c r="E34" s="51"/>
      <c r="F34" s="52"/>
      <c r="G34" s="52"/>
      <c r="H34" s="52"/>
      <c r="I34" s="52"/>
      <c r="J34" s="51"/>
      <c r="K34" s="51"/>
      <c r="L34" s="51"/>
      <c r="M34" s="53"/>
      <c r="N34" s="68"/>
      <c r="O34" s="68"/>
      <c r="P34" s="68"/>
      <c r="Q34" s="68"/>
    </row>
    <row r="35" spans="1:19" x14ac:dyDescent="0.25">
      <c r="A35" s="48" t="s">
        <v>63</v>
      </c>
      <c r="B35" s="62">
        <f>AVERAGEIF(B4:B33,"&gt;0")</f>
        <v>2.8461538461538463</v>
      </c>
      <c r="C35" s="62">
        <f t="shared" ref="C35:Q35" si="1">AVERAGEIF(C4:C33,"&gt;0")</f>
        <v>2.6923076923076925</v>
      </c>
      <c r="D35" s="62">
        <f t="shared" si="1"/>
        <v>2.5384615384615383</v>
      </c>
      <c r="E35" s="62">
        <f t="shared" si="1"/>
        <v>2.8461538461538463</v>
      </c>
      <c r="F35" s="62">
        <f t="shared" si="1"/>
        <v>3</v>
      </c>
      <c r="G35" s="62">
        <f t="shared" si="1"/>
        <v>2.8461538461538463</v>
      </c>
      <c r="H35" s="62">
        <f t="shared" si="1"/>
        <v>2.6923076923076925</v>
      </c>
      <c r="I35" s="62">
        <f t="shared" si="1"/>
        <v>3</v>
      </c>
      <c r="J35" s="62">
        <f t="shared" si="1"/>
        <v>3</v>
      </c>
      <c r="K35" s="62">
        <f t="shared" si="1"/>
        <v>2.8461538461538463</v>
      </c>
      <c r="L35" s="62">
        <f t="shared" si="1"/>
        <v>2.8461538461538463</v>
      </c>
      <c r="M35" s="62">
        <f t="shared" si="1"/>
        <v>3</v>
      </c>
      <c r="N35" s="62">
        <f t="shared" si="1"/>
        <v>3</v>
      </c>
      <c r="O35" s="62">
        <f t="shared" si="1"/>
        <v>2.8461538461538463</v>
      </c>
      <c r="P35" s="62">
        <f t="shared" si="1"/>
        <v>2.8461538461538463</v>
      </c>
      <c r="Q35" s="62">
        <f t="shared" si="1"/>
        <v>3</v>
      </c>
    </row>
    <row r="36" spans="1:19" x14ac:dyDescent="0.25">
      <c r="A36" s="48" t="s">
        <v>65</v>
      </c>
      <c r="B36" s="61">
        <f>COUNTIF(B4:B33,"3")</f>
        <v>12</v>
      </c>
      <c r="C36" s="61">
        <f t="shared" ref="C36:Q36" si="2">COUNTIF(C4:C33,"3")</f>
        <v>10</v>
      </c>
      <c r="D36" s="61">
        <f t="shared" si="2"/>
        <v>8</v>
      </c>
      <c r="E36" s="61">
        <f t="shared" si="2"/>
        <v>12</v>
      </c>
      <c r="F36" s="61">
        <f t="shared" si="2"/>
        <v>13</v>
      </c>
      <c r="G36" s="61">
        <f t="shared" si="2"/>
        <v>11</v>
      </c>
      <c r="H36" s="61">
        <f t="shared" si="2"/>
        <v>9</v>
      </c>
      <c r="I36" s="61">
        <f t="shared" si="2"/>
        <v>13</v>
      </c>
      <c r="J36" s="61">
        <f t="shared" si="2"/>
        <v>13</v>
      </c>
      <c r="K36" s="61">
        <f t="shared" si="2"/>
        <v>11</v>
      </c>
      <c r="L36" s="61">
        <f t="shared" si="2"/>
        <v>11</v>
      </c>
      <c r="M36" s="61">
        <f t="shared" si="2"/>
        <v>13</v>
      </c>
      <c r="N36" s="61">
        <f t="shared" si="2"/>
        <v>13</v>
      </c>
      <c r="O36" s="61">
        <f t="shared" si="2"/>
        <v>11</v>
      </c>
      <c r="P36" s="61">
        <f t="shared" si="2"/>
        <v>11</v>
      </c>
      <c r="Q36" s="61">
        <f t="shared" si="2"/>
        <v>13</v>
      </c>
    </row>
    <row r="37" spans="1:19" x14ac:dyDescent="0.25">
      <c r="A37" s="48" t="s">
        <v>93</v>
      </c>
      <c r="B37" s="61">
        <f>COUNTIF(B4:B33,"&gt;0")</f>
        <v>13</v>
      </c>
      <c r="C37" s="61">
        <f t="shared" ref="C37:Q37" si="3">COUNTIF(C4:C33,"&gt;0")</f>
        <v>13</v>
      </c>
      <c r="D37" s="61">
        <f t="shared" si="3"/>
        <v>13</v>
      </c>
      <c r="E37" s="61">
        <f t="shared" si="3"/>
        <v>13</v>
      </c>
      <c r="F37" s="61">
        <f t="shared" si="3"/>
        <v>13</v>
      </c>
      <c r="G37" s="61">
        <f t="shared" si="3"/>
        <v>13</v>
      </c>
      <c r="H37" s="61">
        <f t="shared" si="3"/>
        <v>13</v>
      </c>
      <c r="I37" s="61">
        <f t="shared" si="3"/>
        <v>13</v>
      </c>
      <c r="J37" s="61">
        <f t="shared" si="3"/>
        <v>13</v>
      </c>
      <c r="K37" s="61">
        <f t="shared" si="3"/>
        <v>13</v>
      </c>
      <c r="L37" s="61">
        <f t="shared" si="3"/>
        <v>13</v>
      </c>
      <c r="M37" s="61">
        <f t="shared" si="3"/>
        <v>13</v>
      </c>
      <c r="N37" s="61">
        <f t="shared" si="3"/>
        <v>13</v>
      </c>
      <c r="O37" s="61">
        <f t="shared" si="3"/>
        <v>13</v>
      </c>
      <c r="P37" s="61">
        <f t="shared" si="3"/>
        <v>13</v>
      </c>
      <c r="Q37" s="61">
        <f t="shared" si="3"/>
        <v>13</v>
      </c>
    </row>
    <row r="38" spans="1:19" x14ac:dyDescent="0.25">
      <c r="A38" s="49" t="s">
        <v>64</v>
      </c>
      <c r="B38" s="63">
        <f t="shared" ref="B38:M38" si="4">SUM(B36/B37)</f>
        <v>0.92307692307692313</v>
      </c>
      <c r="C38" s="63">
        <f t="shared" si="4"/>
        <v>0.76923076923076927</v>
      </c>
      <c r="D38" s="63">
        <f t="shared" si="4"/>
        <v>0.61538461538461542</v>
      </c>
      <c r="E38" s="63">
        <f t="shared" si="4"/>
        <v>0.92307692307692313</v>
      </c>
      <c r="F38" s="63">
        <f t="shared" si="4"/>
        <v>1</v>
      </c>
      <c r="G38" s="63">
        <f t="shared" si="4"/>
        <v>0.84615384615384615</v>
      </c>
      <c r="H38" s="63">
        <f t="shared" si="4"/>
        <v>0.69230769230769229</v>
      </c>
      <c r="I38" s="63">
        <f t="shared" si="4"/>
        <v>1</v>
      </c>
      <c r="J38" s="63">
        <f t="shared" si="4"/>
        <v>1</v>
      </c>
      <c r="K38" s="63">
        <f t="shared" si="4"/>
        <v>0.84615384615384615</v>
      </c>
      <c r="L38" s="63">
        <f t="shared" si="4"/>
        <v>0.84615384615384615</v>
      </c>
      <c r="M38" s="63">
        <f t="shared" si="4"/>
        <v>1</v>
      </c>
      <c r="N38" s="63">
        <f t="shared" ref="N38" si="5">SUM(N36/N37)</f>
        <v>1</v>
      </c>
      <c r="O38" s="63">
        <f t="shared" ref="O38" si="6">SUM(O36/O37)</f>
        <v>0.84615384615384615</v>
      </c>
      <c r="P38" s="63">
        <f t="shared" ref="P38" si="7">SUM(P36/P37)</f>
        <v>0.84615384615384615</v>
      </c>
      <c r="Q38" s="63">
        <f t="shared" ref="Q38" si="8">SUM(Q36/Q37)</f>
        <v>1</v>
      </c>
    </row>
  </sheetData>
  <mergeCells count="4">
    <mergeCell ref="C2:E2"/>
    <mergeCell ref="G2:I2"/>
    <mergeCell ref="K2:M2"/>
    <mergeCell ref="O2:Q2"/>
  </mergeCells>
  <conditionalFormatting sqref="B4:Q33">
    <cfRule type="cellIs" dxfId="1" priority="1" operator="between">
      <formula>2</formula>
      <formula>1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14" sqref="D14"/>
    </sheetView>
  </sheetViews>
  <sheetFormatPr defaultRowHeight="15" x14ac:dyDescent="0.25"/>
  <cols>
    <col min="1" max="1" width="3.42578125" customWidth="1"/>
    <col min="2" max="2" width="46.140625" customWidth="1"/>
    <col min="3" max="3" width="11" customWidth="1"/>
    <col min="4" max="4" width="34.85546875" customWidth="1"/>
    <col min="5" max="5" width="38.42578125" customWidth="1"/>
    <col min="6" max="6" width="41.28515625" customWidth="1"/>
  </cols>
  <sheetData>
    <row r="1" spans="1:6" ht="18.75" x14ac:dyDescent="0.3">
      <c r="A1" s="54" t="s">
        <v>66</v>
      </c>
      <c r="D1" s="1"/>
    </row>
    <row r="2" spans="1:6" x14ac:dyDescent="0.25">
      <c r="A2" s="42" t="s">
        <v>67</v>
      </c>
    </row>
    <row r="4" spans="1:6" ht="45" x14ac:dyDescent="0.25">
      <c r="B4" s="43" t="s">
        <v>44</v>
      </c>
      <c r="C4" s="66" t="str">
        <f>_xlfn.CONCAT("Total Score (if &lt; ",Results!U3,")")</f>
        <v>Total Score (if &lt; 48)</v>
      </c>
      <c r="D4" s="9" t="s">
        <v>68</v>
      </c>
      <c r="E4" s="9" t="s">
        <v>94</v>
      </c>
      <c r="F4" s="9" t="s">
        <v>69</v>
      </c>
    </row>
    <row r="5" spans="1:6" x14ac:dyDescent="0.25">
      <c r="B5" s="65" t="str">
        <f>IF(Results!S4&lt;Results!$U$3,Results!A4,0)</f>
        <v>Encounter, performed: Encounter inpatient at discharge</v>
      </c>
      <c r="C5">
        <f>IF(Results!S4&lt;Results!$U$3,Results!S4,0)</f>
        <v>44</v>
      </c>
    </row>
    <row r="6" spans="1:6" x14ac:dyDescent="0.25">
      <c r="B6" s="65" t="str">
        <f>IF(Results!S5&lt;Results!$U$3,Results!A5,0)</f>
        <v>Encounter, performed: Encounter ED at discharge</v>
      </c>
      <c r="C6">
        <f>IF(Results!S5&lt;Results!$U$3,Results!S5,0)</f>
        <v>44</v>
      </c>
    </row>
    <row r="7" spans="1:6" x14ac:dyDescent="0.25">
      <c r="B7" s="65">
        <f>IF(Results!S6&lt;Results!$U$3,Results!A6,0)</f>
        <v>0</v>
      </c>
      <c r="C7">
        <f>IF(Results!S6&lt;Results!$U$3,Results!S6,0)</f>
        <v>0</v>
      </c>
    </row>
    <row r="8" spans="1:6" x14ac:dyDescent="0.25">
      <c r="B8" s="65">
        <f>IF(Results!S7&lt;Results!$U$3,Results!A7,0)</f>
        <v>0</v>
      </c>
      <c r="C8">
        <f>IF(Results!S7&lt;Results!$U$3,Results!S7,0)</f>
        <v>0</v>
      </c>
    </row>
    <row r="9" spans="1:6" x14ac:dyDescent="0.25">
      <c r="B9" s="65" t="str">
        <f>IF(Results!S8&lt;Results!$U$3,Results!A8,0)</f>
        <v>Schedule II and Schedule III opioids at discharge</v>
      </c>
      <c r="C9">
        <f>IF(Results!S8&lt;Results!$U$3,Results!S8,0)</f>
        <v>42</v>
      </c>
    </row>
    <row r="10" spans="1:6" x14ac:dyDescent="0.25">
      <c r="B10" s="65" t="str">
        <f>IF(Results!S9&lt;Results!$U$3,Results!A9,0)</f>
        <v>Schedule IV benzodiazepines at discharge</v>
      </c>
      <c r="C10">
        <f>IF(Results!S9&lt;Results!$U$3,Results!S9,0)</f>
        <v>42</v>
      </c>
    </row>
    <row r="11" spans="1:6" x14ac:dyDescent="0.25">
      <c r="B11" s="65">
        <f>IF(Results!S10&lt;Results!$U$3,Results!A10,0)</f>
        <v>0</v>
      </c>
      <c r="C11">
        <f>IF(Results!S10&lt;Results!$U$3,Results!S10,0)</f>
        <v>0</v>
      </c>
    </row>
    <row r="12" spans="1:6" x14ac:dyDescent="0.25">
      <c r="B12" s="65" t="str">
        <f>IF(Results!S11&lt;Results!$U$3,Results!A11,0)</f>
        <v>Order for palliative care</v>
      </c>
      <c r="C12">
        <f>IF(Results!S11&lt;Results!$U$3,Results!S11,0)</f>
        <v>40</v>
      </c>
    </row>
    <row r="13" spans="1:6" x14ac:dyDescent="0.25">
      <c r="B13" s="65">
        <f>IF(Results!S12&lt;Results!$U$3,Results!A12,0)</f>
        <v>0</v>
      </c>
      <c r="C13">
        <f>IF(Results!S12&lt;Results!$U$3,Results!S12,0)</f>
        <v>0</v>
      </c>
    </row>
    <row r="14" spans="1:6" x14ac:dyDescent="0.25">
      <c r="B14" s="65">
        <f>IF(Results!S13&lt;Results!$U$3,Results!A13,0)</f>
        <v>0</v>
      </c>
      <c r="C14">
        <f>IF(Results!S13&lt;Results!$U$3,Results!S13,0)</f>
        <v>0</v>
      </c>
    </row>
    <row r="15" spans="1:6" x14ac:dyDescent="0.25">
      <c r="B15" s="65">
        <f>IF(Results!S14&lt;Results!$U$3,Results!A14,0)</f>
        <v>0</v>
      </c>
      <c r="C15">
        <f>IF(Results!S14&lt;Results!$U$3,Results!S14,0)</f>
        <v>0</v>
      </c>
    </row>
    <row r="16" spans="1:6" x14ac:dyDescent="0.25">
      <c r="B16" s="65">
        <f>IF(Results!S15&lt;Results!$U$3,Results!A15,0)</f>
        <v>0</v>
      </c>
      <c r="C16">
        <f>IF(Results!S15&lt;Results!$U$3,Results!S15,0)</f>
        <v>0</v>
      </c>
    </row>
    <row r="17" spans="2:3" x14ac:dyDescent="0.25">
      <c r="B17" s="65">
        <f>IF(Results!S16&lt;Results!$U$3,Results!A16,0)</f>
        <v>0</v>
      </c>
      <c r="C17">
        <f>IF(Results!S16&lt;Results!$U$3,Results!S16,0)</f>
        <v>0</v>
      </c>
    </row>
    <row r="18" spans="2:3" x14ac:dyDescent="0.25">
      <c r="B18" s="65">
        <f>IF(Results!S17&lt;Results!$U$3,Results!A17,0)</f>
        <v>0</v>
      </c>
      <c r="C18">
        <f>IF(Results!S17&lt;Results!$U$3,Results!S17,0)</f>
        <v>0</v>
      </c>
    </row>
    <row r="19" spans="2:3" x14ac:dyDescent="0.25">
      <c r="B19" s="65">
        <f>IF(Results!S18&lt;Results!$U$3,Results!A18,0)</f>
        <v>0</v>
      </c>
      <c r="C19">
        <f>IF(Results!S18&lt;Results!$U$3,Results!S18,0)</f>
        <v>0</v>
      </c>
    </row>
    <row r="20" spans="2:3" x14ac:dyDescent="0.25">
      <c r="B20" s="65">
        <f>IF(Results!S19&lt;Results!$U$3,Results!A19,0)</f>
        <v>0</v>
      </c>
      <c r="C20">
        <f>IF(Results!S19&lt;Results!$U$3,Results!S19,0)</f>
        <v>0</v>
      </c>
    </row>
    <row r="21" spans="2:3" x14ac:dyDescent="0.25">
      <c r="B21" s="65">
        <f>IF(Results!S20&lt;Results!$U$3,Results!A20,0)</f>
        <v>0</v>
      </c>
      <c r="C21">
        <f>IF(Results!S20&lt;Results!$U$3,Results!S20,0)</f>
        <v>0</v>
      </c>
    </row>
    <row r="22" spans="2:3" x14ac:dyDescent="0.25">
      <c r="B22" s="65">
        <f>IF(Results!S21&lt;Results!$U$3,Results!A21,0)</f>
        <v>0</v>
      </c>
      <c r="C22">
        <f>IF(Results!S21&lt;Results!$U$3,Results!S21,0)</f>
        <v>0</v>
      </c>
    </row>
    <row r="23" spans="2:3" x14ac:dyDescent="0.25">
      <c r="B23" s="65">
        <f>IF(Results!S22&lt;Results!$U$3,Results!A22,0)</f>
        <v>0</v>
      </c>
      <c r="C23">
        <f>IF(Results!S22&lt;Results!$U$3,Results!S22,0)</f>
        <v>0</v>
      </c>
    </row>
    <row r="24" spans="2:3" x14ac:dyDescent="0.25">
      <c r="B24" s="65">
        <f>IF(Results!S23&lt;Results!$U$3,Results!A23,0)</f>
        <v>0</v>
      </c>
      <c r="C24">
        <f>IF(Results!S23&lt;Results!$U$3,Results!S23,0)</f>
        <v>0</v>
      </c>
    </row>
    <row r="25" spans="2:3" x14ac:dyDescent="0.25">
      <c r="B25" s="65">
        <f>IF(Results!S24&lt;Results!$U$3,Results!A24,0)</f>
        <v>0</v>
      </c>
      <c r="C25">
        <f>IF(Results!S24&lt;Results!$U$3,Results!S24,0)</f>
        <v>0</v>
      </c>
    </row>
    <row r="26" spans="2:3" x14ac:dyDescent="0.25">
      <c r="B26" s="65">
        <f>IF(Results!S25&lt;Results!$U$3,Results!A25,0)</f>
        <v>0</v>
      </c>
      <c r="C26">
        <f>IF(Results!S25&lt;Results!$U$3,Results!S25,0)</f>
        <v>0</v>
      </c>
    </row>
    <row r="27" spans="2:3" x14ac:dyDescent="0.25">
      <c r="B27" s="65">
        <f>IF(Results!S26&lt;Results!$U$3,Results!A26,0)</f>
        <v>0</v>
      </c>
      <c r="C27">
        <f>IF(Results!S26&lt;Results!$U$3,Results!S26,0)</f>
        <v>0</v>
      </c>
    </row>
    <row r="28" spans="2:3" x14ac:dyDescent="0.25">
      <c r="B28" s="65">
        <f>IF(Results!S27&lt;Results!$U$3,Results!A27,0)</f>
        <v>0</v>
      </c>
      <c r="C28">
        <f>IF(Results!S27&lt;Results!$U$3,Results!S27,0)</f>
        <v>0</v>
      </c>
    </row>
    <row r="29" spans="2:3" x14ac:dyDescent="0.25">
      <c r="B29" s="65">
        <f>IF(Results!S28&lt;Results!$U$3,Results!A28,0)</f>
        <v>0</v>
      </c>
      <c r="C29">
        <f>IF(Results!S28&lt;Results!$U$3,Results!S28,0)</f>
        <v>0</v>
      </c>
    </row>
    <row r="30" spans="2:3" x14ac:dyDescent="0.25">
      <c r="B30" s="65">
        <f>IF(Results!S29&lt;Results!$U$3,Results!A29,0)</f>
        <v>0</v>
      </c>
      <c r="C30">
        <f>IF(Results!S29&lt;Results!$U$3,Results!S29,0)</f>
        <v>0</v>
      </c>
    </row>
    <row r="31" spans="2:3" x14ac:dyDescent="0.25">
      <c r="B31" s="65">
        <f>IF(Results!S30&lt;Results!$U$3,Results!A30,0)</f>
        <v>0</v>
      </c>
      <c r="C31">
        <f>IF(Results!S30&lt;Results!$U$3,Results!S30,0)</f>
        <v>0</v>
      </c>
    </row>
    <row r="32" spans="2:3" x14ac:dyDescent="0.25">
      <c r="B32" s="65">
        <f>IF(Results!S31&lt;Results!$U$3,Results!A31,0)</f>
        <v>0</v>
      </c>
      <c r="C32">
        <f>IF(Results!S31&lt;Results!$U$3,Results!S31,0)</f>
        <v>0</v>
      </c>
    </row>
    <row r="33" spans="2:3" x14ac:dyDescent="0.25">
      <c r="B33" s="65">
        <f>IF(Results!S32&lt;Results!$U$3,Results!A32,0)</f>
        <v>0</v>
      </c>
      <c r="C33">
        <f>IF(Results!S32&lt;Results!$U$3,Results!S32,0)</f>
        <v>0</v>
      </c>
    </row>
    <row r="34" spans="2:3" x14ac:dyDescent="0.25">
      <c r="B34" s="65">
        <f>IF(Results!S33&lt;Results!$U$3,Results!A33,0)</f>
        <v>0</v>
      </c>
      <c r="C34">
        <f>IF(Results!S33&lt;Results!$U$3,Results!S33,0)</f>
        <v>0</v>
      </c>
    </row>
  </sheetData>
  <conditionalFormatting sqref="B5:C34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2f972939564404daae9eb075d8fc4af xmlns="913e6da8-ff93-4dad-8762-5a7644b86edb">
      <Terms xmlns="http://schemas.microsoft.com/office/infopath/2007/PartnerControls"/>
    </d2f972939564404daae9eb075d8fc4af>
    <Invoice_x0020_Date xmlns="913e6da8-ff93-4dad-8762-5a7644b86edb" xsi:nil="true"/>
    <Tool_x0020_Version xmlns="913e6da8-ff93-4dad-8762-5a7644b86edb" xsi:nil="true"/>
    <QDM_x0020_Version xmlns="8ba3e3c6-121b-41f9-a8cb-c01fc9a20ff8" xsi:nil="true"/>
    <TaxCatchAll xmlns="913e6da8-ff93-4dad-8762-5a7644b86edb"/>
    <Document_x0020_Stage xmlns="913e6da8-ff93-4dad-8762-5a7644b86edb"/>
    <Technical_x0020_Assist_x0020_and_x0020_Outreach xmlns="8ba3e3c6-121b-41f9-a8cb-c01fc9a20ff8">false</Technical_x0020_Assist_x0020_and_x0020_Outreach>
  </documentManagement>
</p:properties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634863537806517836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634863537806517836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634863537806517836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9EFC956CF32943B14ECB9C23BF5133" ma:contentTypeVersion="17" ma:contentTypeDescription="Create a new document." ma:contentTypeScope="" ma:versionID="f84f187ce60fb4de0a4c593c4d662119">
  <xsd:schema xmlns:xsd="http://www.w3.org/2001/XMLSchema" xmlns:xs="http://www.w3.org/2001/XMLSchema" xmlns:p="http://schemas.microsoft.com/office/2006/metadata/properties" xmlns:ns2="913e6da8-ff93-4dad-8762-5a7644b86edb" xmlns:ns3="8ba3e3c6-121b-41f9-a8cb-c01fc9a20ff8" targetNamespace="http://schemas.microsoft.com/office/2006/metadata/properties" ma:root="true" ma:fieldsID="01814cf90fa9632aa3b29fadbf7a9637" ns2:_="" ns3:_="">
    <xsd:import namespace="913e6da8-ff93-4dad-8762-5a7644b86edb"/>
    <xsd:import namespace="8ba3e3c6-121b-41f9-a8cb-c01fc9a20ff8"/>
    <xsd:element name="properties">
      <xsd:complexType>
        <xsd:sequence>
          <xsd:element name="documentManagement">
            <xsd:complexType>
              <xsd:all>
                <xsd:element ref="ns2:Invoice_x0020_Date" minOccurs="0"/>
                <xsd:element ref="ns2:Tool_x0020_Version" minOccurs="0"/>
                <xsd:element ref="ns3:QDM_x0020_Version" minOccurs="0"/>
                <xsd:element ref="ns3:Technical_x0020_Assist_x0020_and_x0020_Outreach" minOccurs="0"/>
                <xsd:element ref="ns2:d2f972939564404daae9eb075d8fc4af" minOccurs="0"/>
                <xsd:element ref="ns2:TaxCatchAll" minOccurs="0"/>
                <xsd:element ref="ns2:TaxCatchAllLabel" minOccurs="0"/>
                <xsd:element ref="ns2:Document_x0020_St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e6da8-ff93-4dad-8762-5a7644b86edb" elementFormDefault="qualified">
    <xsd:import namespace="http://schemas.microsoft.com/office/2006/documentManagement/types"/>
    <xsd:import namespace="http://schemas.microsoft.com/office/infopath/2007/PartnerControls"/>
    <xsd:element name="Invoice_x0020_Date" ma:index="2" nillable="true" ma:displayName="Date" ma:format="DateOnly" ma:internalName="Invoice_x0020_Date">
      <xsd:simpleType>
        <xsd:restriction base="dms:DateTime"/>
      </xsd:simpleType>
    </xsd:element>
    <xsd:element name="Tool_x0020_Version" ma:index="3" nillable="true" ma:displayName="Release" ma:format="Dropdown" ma:internalName="Tool_x0020_Version">
      <xsd:simpleType>
        <xsd:restriction base="dms:Choice">
          <xsd:enumeration value="Beta"/>
          <xsd:enumeration value="Basic"/>
          <xsd:enumeration value="Enhanced"/>
          <xsd:enumeration value="Beyond Enhanced"/>
          <xsd:enumeration value="TBD"/>
        </xsd:restriction>
      </xsd:simpleType>
    </xsd:element>
    <xsd:element name="d2f972939564404daae9eb075d8fc4af" ma:index="9" nillable="true" ma:taxonomy="true" ma:internalName="d2f972939564404daae9eb075d8fc4af" ma:taxonomyFieldName="Task" ma:displayName="Task" ma:default="" ma:fieldId="{d2f97293-9564-404d-aae9-eb075d8fc4af}" ma:taxonomyMulti="true" ma:sspId="be605fd1-bb32-4cc0-9ff9-cad53d9b0bf2" ma:termSetId="3668a9b5-dbae-4285-b21e-83671aff33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bc9823e-20cc-4072-8c13-d56402de3075}" ma:internalName="TaxCatchAll" ma:showField="CatchAllData" ma:web="913e6da8-ff93-4dad-8762-5a7644b86e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3bc9823e-20cc-4072-8c13-d56402de3075}" ma:internalName="TaxCatchAllLabel" ma:readOnly="true" ma:showField="CatchAllDataLabel" ma:web="913e6da8-ff93-4dad-8762-5a7644b86e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Stage" ma:index="16" nillable="true" ma:displayName="Document Stage" ma:internalName="Document_x0020_St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raft"/>
                    <xsd:enumeration value="Final"/>
                    <xsd:enumeration value="Deliverable"/>
                    <xsd:enumeration value="Published to Web"/>
                    <xsd:enumeration value="Expir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3e3c6-121b-41f9-a8cb-c01fc9a20ff8" elementFormDefault="qualified">
    <xsd:import namespace="http://schemas.microsoft.com/office/2006/documentManagement/types"/>
    <xsd:import namespace="http://schemas.microsoft.com/office/infopath/2007/PartnerControls"/>
    <xsd:element name="QDM_x0020_Version" ma:index="5" nillable="true" ma:displayName="QDM Version" ma:format="Dropdown" ma:internalName="QDM_x0020_Version">
      <xsd:simpleType>
        <xsd:restriction base="dms:Choice">
          <xsd:enumeration value="February 2012 QDM"/>
          <xsd:enumeration value="QDM 2.1.2"/>
          <xsd:enumeration value="QDM 2.1.1.1"/>
          <xsd:enumeration value="QDM 3.0"/>
          <xsd:enumeration value="QDM 2.0"/>
          <xsd:enumeration value="QDM 1.0 (HITEP)"/>
        </xsd:restriction>
      </xsd:simpleType>
    </xsd:element>
    <xsd:element name="Technical_x0020_Assist_x0020_and_x0020_Outreach" ma:index="6" nillable="true" ma:displayName="Technical Assistance and Outreach" ma:default="0" ma:internalName="Technical_x0020_Assist_x0020_and_x0020_Outreach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2CF91E-70C8-4F68-A0C9-1A3424F866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0E0891-9C6E-4705-8C27-EC245BB6AE76}">
  <ds:schemaRefs>
    <ds:schemaRef ds:uri="http://purl.org/dc/terms/"/>
    <ds:schemaRef ds:uri="http://schemas.microsoft.com/office/2006/documentManagement/types"/>
    <ds:schemaRef ds:uri="913e6da8-ff93-4dad-8762-5a7644b86edb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ba3e3c6-121b-41f9-a8cb-c01fc9a20ff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A061E0-4F39-43E0-BD88-912093DD38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743600-E052-4A27-A6B2-42140CED7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e6da8-ff93-4dad-8762-5a7644b86edb"/>
    <ds:schemaRef ds:uri="8ba3e3c6-121b-41f9-a8cb-c01fc9a20f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 ME</vt:lpstr>
      <vt:lpstr>Measure Info</vt:lpstr>
      <vt:lpstr>Scorecard 1</vt:lpstr>
      <vt:lpstr>Scorecard 2</vt:lpstr>
      <vt:lpstr>Scorecard 3</vt:lpstr>
      <vt:lpstr>Scorecard 4</vt:lpstr>
      <vt:lpstr>Results</vt:lpstr>
      <vt:lpstr>Feasibility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Kyle Cobb</dc:creator>
  <cp:lastModifiedBy>Jean-Luc Tilly</cp:lastModifiedBy>
  <cp:lastPrinted>2018-07-23T15:42:26Z</cp:lastPrinted>
  <dcterms:created xsi:type="dcterms:W3CDTF">2018-06-11T12:56:11Z</dcterms:created>
  <dcterms:modified xsi:type="dcterms:W3CDTF">2018-07-23T16:39:56Z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0x010100D59EFC956CF32943B14ECB9C23BF5133</vt:lpwstr>
  </property>
  <property fmtid="{D5CDD505-2E9C-101B-9397-08002B2CF9AE}" pid="3" name="Task">
    <vt:lpwstr/>
  </property>
</Properties>
</file>